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yzdn\dfs\share6\www\Public\54299\Common\Chart\20201115_COVID-19\"/>
    </mc:Choice>
  </mc:AlternateContent>
  <xr:revisionPtr revIDLastSave="0" documentId="13_ncr:1_{19DDCB3B-49BB-4192-A34D-B4AC47E20FF9}" xr6:coauthVersionLast="36" xr6:coauthVersionMax="36" xr10:uidLastSave="{00000000-0000-0000-0000-000000000000}"/>
  <bookViews>
    <workbookView xWindow="0" yWindow="0" windowWidth="30720" windowHeight="13425" xr2:uid="{1B3F761E-0E59-494E-8212-1447083ACD2D}"/>
  </bookViews>
  <sheets>
    <sheet name="Sheet1" sheetId="1" r:id="rId1"/>
  </sheets>
  <definedNames>
    <definedName name="solver_adj" localSheetId="0" hidden="1">Sheet1!$T$1:$T$12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Sheet1!$R$376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7" i="1" l="1"/>
  <c r="R277" i="1" s="1"/>
  <c r="M277" i="1"/>
  <c r="N277" i="1" s="1"/>
  <c r="I277" i="1"/>
  <c r="E277" i="1"/>
  <c r="F277" i="1" s="1"/>
  <c r="D277" i="1"/>
  <c r="C277" i="1"/>
  <c r="B277" i="1"/>
  <c r="D276" i="1" l="1"/>
  <c r="C276" i="1"/>
  <c r="Q276" i="1" s="1"/>
  <c r="B276" i="1"/>
  <c r="B275" i="1"/>
  <c r="R276" i="1" l="1"/>
  <c r="E276" i="1"/>
  <c r="F276" i="1" s="1"/>
  <c r="I276" i="1"/>
  <c r="M276" i="1"/>
  <c r="N276" i="1" s="1"/>
  <c r="A365" i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64" i="1"/>
  <c r="A340" i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N275" i="1"/>
  <c r="M275" i="1"/>
  <c r="I275" i="1"/>
  <c r="E275" i="1"/>
  <c r="F275" i="1" s="1"/>
  <c r="D275" i="1"/>
  <c r="C275" i="1"/>
  <c r="A292" i="1" l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B262" i="1" l="1"/>
  <c r="D262" i="1" s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1" i="1"/>
  <c r="D261" i="1"/>
  <c r="D260" i="1"/>
  <c r="D259" i="1"/>
  <c r="D258" i="1"/>
  <c r="D257" i="1"/>
  <c r="B263" i="1" l="1"/>
  <c r="D256" i="1"/>
  <c r="D263" i="1" l="1"/>
  <c r="B264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64" i="1" l="1"/>
  <c r="B265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265" i="1" l="1"/>
  <c r="B266" i="1"/>
  <c r="D185" i="1"/>
  <c r="D184" i="1"/>
  <c r="D183" i="1"/>
  <c r="D182" i="1"/>
  <c r="D181" i="1"/>
  <c r="D180" i="1"/>
  <c r="D179" i="1"/>
  <c r="B267" i="1" l="1"/>
  <c r="D266" i="1"/>
  <c r="D178" i="1"/>
  <c r="D177" i="1"/>
  <c r="D176" i="1"/>
  <c r="D175" i="1"/>
  <c r="D174" i="1"/>
  <c r="D173" i="1"/>
  <c r="D172" i="1"/>
  <c r="D171" i="1"/>
  <c r="B268" i="1" l="1"/>
  <c r="D267" i="1"/>
  <c r="D170" i="1"/>
  <c r="D169" i="1"/>
  <c r="B269" i="1" l="1"/>
  <c r="D268" i="1"/>
  <c r="D168" i="1"/>
  <c r="D167" i="1"/>
  <c r="D166" i="1"/>
  <c r="D269" i="1" l="1"/>
  <c r="B270" i="1"/>
  <c r="D165" i="1"/>
  <c r="D164" i="1"/>
  <c r="D163" i="1"/>
  <c r="D162" i="1"/>
  <c r="D161" i="1"/>
  <c r="D160" i="1"/>
  <c r="D159" i="1"/>
  <c r="D158" i="1"/>
  <c r="D157" i="1"/>
  <c r="D270" i="1" l="1"/>
  <c r="B271" i="1"/>
  <c r="D156" i="1"/>
  <c r="D271" i="1" l="1"/>
  <c r="B272" i="1"/>
  <c r="D155" i="1"/>
  <c r="D154" i="1"/>
  <c r="D153" i="1"/>
  <c r="D152" i="1"/>
  <c r="D151" i="1"/>
  <c r="D150" i="1"/>
  <c r="D272" i="1" l="1"/>
  <c r="B273" i="1"/>
  <c r="D149" i="1"/>
  <c r="D148" i="1"/>
  <c r="D147" i="1"/>
  <c r="D146" i="1"/>
  <c r="D145" i="1"/>
  <c r="D144" i="1"/>
  <c r="D143" i="1"/>
  <c r="D142" i="1"/>
  <c r="B274" i="1" l="1"/>
  <c r="D274" i="1" s="1"/>
  <c r="D273" i="1"/>
  <c r="D141" i="1"/>
  <c r="D140" i="1"/>
  <c r="D139" i="1" l="1"/>
  <c r="D138" i="1" l="1"/>
  <c r="D137" i="1"/>
  <c r="D136" i="1"/>
  <c r="D135" i="1"/>
  <c r="D134" i="1"/>
  <c r="D133" i="1" l="1"/>
  <c r="D132" i="1" l="1"/>
  <c r="D131" i="1"/>
  <c r="D130" i="1" l="1"/>
  <c r="D129" i="1"/>
  <c r="D128" i="1"/>
  <c r="D127" i="1"/>
  <c r="D126" i="1" l="1"/>
  <c r="D125" i="1"/>
  <c r="M15" i="1" l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1" i="1"/>
  <c r="D124" i="1" l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 l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l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 l="1"/>
  <c r="D56" i="1" l="1"/>
  <c r="D55" i="1" l="1"/>
  <c r="D54" i="1"/>
  <c r="D53" i="1"/>
  <c r="D52" i="1" l="1"/>
  <c r="D51" i="1" l="1"/>
  <c r="D50" i="1" l="1"/>
  <c r="D49" i="1" l="1"/>
  <c r="D48" i="1" l="1"/>
  <c r="D47" i="1" l="1"/>
  <c r="D46" i="1" l="1"/>
  <c r="I15" i="1" l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" i="1"/>
  <c r="D45" i="1"/>
  <c r="D44" i="1" l="1"/>
  <c r="D43" i="1"/>
  <c r="D42" i="1" l="1"/>
  <c r="D41" i="1"/>
  <c r="D40" i="1" l="1"/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 l="1"/>
  <c r="D18" i="1" l="1"/>
  <c r="D17" i="1"/>
  <c r="D16" i="1"/>
  <c r="C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/>
  <c r="M16" i="1" l="1"/>
  <c r="N16" i="1" s="1"/>
  <c r="Q16" i="1"/>
  <c r="R16" i="1" s="1"/>
  <c r="C17" i="1"/>
  <c r="I16" i="1"/>
  <c r="J16" i="1" s="1"/>
  <c r="E16" i="1"/>
  <c r="F16" i="1" s="1"/>
  <c r="C18" i="1"/>
  <c r="E17" i="1" l="1"/>
  <c r="F17" i="1" s="1"/>
  <c r="Q17" i="1"/>
  <c r="R17" i="1" s="1"/>
  <c r="M18" i="1"/>
  <c r="N18" i="1" s="1"/>
  <c r="Q18" i="1"/>
  <c r="R18" i="1" s="1"/>
  <c r="I17" i="1"/>
  <c r="J17" i="1" s="1"/>
  <c r="M17" i="1"/>
  <c r="N17" i="1" s="1"/>
  <c r="C19" i="1"/>
  <c r="I18" i="1"/>
  <c r="J18" i="1" s="1"/>
  <c r="E18" i="1"/>
  <c r="F18" i="1" s="1"/>
  <c r="C20" i="1" l="1"/>
  <c r="Q20" i="1" s="1"/>
  <c r="R20" i="1" s="1"/>
  <c r="Q19" i="1"/>
  <c r="R19" i="1" s="1"/>
  <c r="I19" i="1"/>
  <c r="J19" i="1" s="1"/>
  <c r="M19" i="1"/>
  <c r="N19" i="1" s="1"/>
  <c r="E19" i="1"/>
  <c r="F19" i="1" s="1"/>
  <c r="I20" i="1"/>
  <c r="J20" i="1" s="1"/>
  <c r="M20" i="1"/>
  <c r="N20" i="1" s="1"/>
  <c r="E20" i="1"/>
  <c r="F20" i="1" s="1"/>
  <c r="C21" i="1"/>
  <c r="Q21" i="1" s="1"/>
  <c r="R21" i="1" s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N8" i="1" l="1"/>
  <c r="R8" i="1"/>
  <c r="N9" i="1"/>
  <c r="R9" i="1"/>
  <c r="N2" i="1"/>
  <c r="R2" i="1"/>
  <c r="N10" i="1"/>
  <c r="R10" i="1"/>
  <c r="N3" i="1"/>
  <c r="R3" i="1"/>
  <c r="N11" i="1"/>
  <c r="R11" i="1"/>
  <c r="N4" i="1"/>
  <c r="R4" i="1"/>
  <c r="N6" i="1"/>
  <c r="R6" i="1"/>
  <c r="N12" i="1"/>
  <c r="R12" i="1"/>
  <c r="N5" i="1"/>
  <c r="R5" i="1"/>
  <c r="N13" i="1"/>
  <c r="R13" i="1"/>
  <c r="N14" i="1"/>
  <c r="R14" i="1"/>
  <c r="N7" i="1"/>
  <c r="R7" i="1"/>
  <c r="N15" i="1"/>
  <c r="R15" i="1"/>
  <c r="A182" i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I21" i="1"/>
  <c r="J21" i="1" s="1"/>
  <c r="M21" i="1"/>
  <c r="N21" i="1" s="1"/>
  <c r="F6" i="1"/>
  <c r="J6" i="1"/>
  <c r="F7" i="1"/>
  <c r="J7" i="1"/>
  <c r="F8" i="1"/>
  <c r="J8" i="1"/>
  <c r="F2" i="1"/>
  <c r="J2" i="1"/>
  <c r="F13" i="1"/>
  <c r="J13" i="1"/>
  <c r="F9" i="1"/>
  <c r="J9" i="1"/>
  <c r="F10" i="1"/>
  <c r="J10" i="1"/>
  <c r="F11" i="1"/>
  <c r="J11" i="1"/>
  <c r="F5" i="1"/>
  <c r="J5" i="1"/>
  <c r="F14" i="1"/>
  <c r="J14" i="1"/>
  <c r="F15" i="1"/>
  <c r="J15" i="1"/>
  <c r="F3" i="1"/>
  <c r="J3" i="1"/>
  <c r="F4" i="1"/>
  <c r="J4" i="1"/>
  <c r="F12" i="1"/>
  <c r="J12" i="1"/>
  <c r="E21" i="1"/>
  <c r="F21" i="1" s="1"/>
  <c r="C22" i="1"/>
  <c r="Q22" i="1" s="1"/>
  <c r="R22" i="1" s="1"/>
  <c r="I22" i="1" l="1"/>
  <c r="J22" i="1" s="1"/>
  <c r="M22" i="1"/>
  <c r="N22" i="1" s="1"/>
  <c r="C23" i="1"/>
  <c r="Q23" i="1" s="1"/>
  <c r="R23" i="1" s="1"/>
  <c r="E22" i="1"/>
  <c r="F22" i="1" s="1"/>
  <c r="I23" i="1" l="1"/>
  <c r="J23" i="1" s="1"/>
  <c r="M23" i="1"/>
  <c r="N23" i="1" s="1"/>
  <c r="E23" i="1"/>
  <c r="F23" i="1" s="1"/>
  <c r="C24" i="1"/>
  <c r="Q24" i="1" s="1"/>
  <c r="R24" i="1" s="1"/>
  <c r="I24" i="1" l="1"/>
  <c r="J24" i="1" s="1"/>
  <c r="M24" i="1"/>
  <c r="N24" i="1" s="1"/>
  <c r="C25" i="1"/>
  <c r="Q25" i="1" s="1"/>
  <c r="R25" i="1" s="1"/>
  <c r="E24" i="1"/>
  <c r="F24" i="1" s="1"/>
  <c r="I25" i="1" l="1"/>
  <c r="J25" i="1" s="1"/>
  <c r="M25" i="1"/>
  <c r="N25" i="1" s="1"/>
  <c r="C26" i="1"/>
  <c r="Q26" i="1" s="1"/>
  <c r="R26" i="1" s="1"/>
  <c r="E25" i="1"/>
  <c r="F25" i="1" s="1"/>
  <c r="I26" i="1" l="1"/>
  <c r="J26" i="1" s="1"/>
  <c r="M26" i="1"/>
  <c r="N26" i="1" s="1"/>
  <c r="C27" i="1"/>
  <c r="Q27" i="1" s="1"/>
  <c r="R27" i="1" s="1"/>
  <c r="E26" i="1"/>
  <c r="F26" i="1" s="1"/>
  <c r="I27" i="1" l="1"/>
  <c r="J27" i="1" s="1"/>
  <c r="M27" i="1"/>
  <c r="N27" i="1" s="1"/>
  <c r="C28" i="1"/>
  <c r="Q28" i="1" s="1"/>
  <c r="R28" i="1" s="1"/>
  <c r="E27" i="1"/>
  <c r="F27" i="1" s="1"/>
  <c r="I28" i="1" l="1"/>
  <c r="J28" i="1" s="1"/>
  <c r="M28" i="1"/>
  <c r="N28" i="1" s="1"/>
  <c r="C29" i="1"/>
  <c r="Q29" i="1" s="1"/>
  <c r="R29" i="1" s="1"/>
  <c r="E28" i="1"/>
  <c r="F28" i="1" s="1"/>
  <c r="I29" i="1" l="1"/>
  <c r="J29" i="1" s="1"/>
  <c r="M29" i="1"/>
  <c r="N29" i="1" s="1"/>
  <c r="C30" i="1"/>
  <c r="Q30" i="1" s="1"/>
  <c r="R30" i="1" s="1"/>
  <c r="E29" i="1"/>
  <c r="F29" i="1" s="1"/>
  <c r="I30" i="1" l="1"/>
  <c r="J30" i="1" s="1"/>
  <c r="M30" i="1"/>
  <c r="N30" i="1" s="1"/>
  <c r="E30" i="1"/>
  <c r="F30" i="1" s="1"/>
  <c r="C31" i="1"/>
  <c r="Q31" i="1" s="1"/>
  <c r="R31" i="1" s="1"/>
  <c r="I31" i="1" l="1"/>
  <c r="J31" i="1" s="1"/>
  <c r="M31" i="1"/>
  <c r="N31" i="1" s="1"/>
  <c r="E31" i="1"/>
  <c r="F31" i="1" s="1"/>
  <c r="C32" i="1"/>
  <c r="Q32" i="1" s="1"/>
  <c r="R32" i="1" s="1"/>
  <c r="I32" i="1" l="1"/>
  <c r="J32" i="1" s="1"/>
  <c r="M32" i="1"/>
  <c r="N32" i="1" s="1"/>
  <c r="C33" i="1"/>
  <c r="Q33" i="1" s="1"/>
  <c r="R33" i="1" s="1"/>
  <c r="E32" i="1"/>
  <c r="F32" i="1" s="1"/>
  <c r="I33" i="1" l="1"/>
  <c r="J33" i="1" s="1"/>
  <c r="M33" i="1"/>
  <c r="N33" i="1" s="1"/>
  <c r="C34" i="1"/>
  <c r="Q34" i="1" s="1"/>
  <c r="R34" i="1" s="1"/>
  <c r="E33" i="1"/>
  <c r="F33" i="1" s="1"/>
  <c r="I34" i="1" l="1"/>
  <c r="J34" i="1" s="1"/>
  <c r="M34" i="1"/>
  <c r="N34" i="1" s="1"/>
  <c r="E34" i="1"/>
  <c r="F34" i="1" s="1"/>
  <c r="C35" i="1"/>
  <c r="Q35" i="1" s="1"/>
  <c r="R35" i="1" s="1"/>
  <c r="I35" i="1" l="1"/>
  <c r="J35" i="1" s="1"/>
  <c r="M35" i="1"/>
  <c r="N35" i="1" s="1"/>
  <c r="E35" i="1"/>
  <c r="F35" i="1" s="1"/>
  <c r="C36" i="1"/>
  <c r="M36" i="1" l="1"/>
  <c r="N36" i="1" s="1"/>
  <c r="Q36" i="1"/>
  <c r="R36" i="1" s="1"/>
  <c r="I36" i="1"/>
  <c r="J36" i="1" s="1"/>
  <c r="C37" i="1"/>
  <c r="Q37" i="1" s="1"/>
  <c r="R37" i="1" s="1"/>
  <c r="E36" i="1"/>
  <c r="F36" i="1" s="1"/>
  <c r="I37" i="1" l="1"/>
  <c r="J37" i="1" s="1"/>
  <c r="M37" i="1"/>
  <c r="N37" i="1" s="1"/>
  <c r="C38" i="1"/>
  <c r="Q38" i="1" s="1"/>
  <c r="R38" i="1" s="1"/>
  <c r="E37" i="1"/>
  <c r="F37" i="1" s="1"/>
  <c r="I38" i="1" l="1"/>
  <c r="J38" i="1" s="1"/>
  <c r="M38" i="1"/>
  <c r="N38" i="1" s="1"/>
  <c r="E38" i="1"/>
  <c r="F38" i="1" s="1"/>
  <c r="C39" i="1"/>
  <c r="Q39" i="1" s="1"/>
  <c r="R39" i="1" s="1"/>
  <c r="I39" i="1" l="1"/>
  <c r="J39" i="1" s="1"/>
  <c r="M39" i="1"/>
  <c r="N39" i="1" s="1"/>
  <c r="E39" i="1"/>
  <c r="F39" i="1" s="1"/>
  <c r="C40" i="1"/>
  <c r="Q40" i="1" s="1"/>
  <c r="R40" i="1" s="1"/>
  <c r="I40" i="1" l="1"/>
  <c r="J40" i="1" s="1"/>
  <c r="M40" i="1"/>
  <c r="N40" i="1" s="1"/>
  <c r="E40" i="1"/>
  <c r="F40" i="1" s="1"/>
  <c r="C41" i="1"/>
  <c r="Q41" i="1" s="1"/>
  <c r="R41" i="1" s="1"/>
  <c r="I41" i="1" l="1"/>
  <c r="J41" i="1" s="1"/>
  <c r="M41" i="1"/>
  <c r="N41" i="1" s="1"/>
  <c r="C42" i="1"/>
  <c r="Q42" i="1" s="1"/>
  <c r="R42" i="1" s="1"/>
  <c r="E41" i="1"/>
  <c r="F41" i="1" s="1"/>
  <c r="I42" i="1" l="1"/>
  <c r="J42" i="1" s="1"/>
  <c r="M42" i="1"/>
  <c r="N42" i="1" s="1"/>
  <c r="E42" i="1"/>
  <c r="F42" i="1" s="1"/>
  <c r="C43" i="1"/>
  <c r="Q43" i="1" s="1"/>
  <c r="R43" i="1" s="1"/>
  <c r="I43" i="1" l="1"/>
  <c r="J43" i="1" s="1"/>
  <c r="M43" i="1"/>
  <c r="N43" i="1" s="1"/>
  <c r="E43" i="1"/>
  <c r="C44" i="1"/>
  <c r="Q44" i="1" s="1"/>
  <c r="R44" i="1" s="1"/>
  <c r="I44" i="1" l="1"/>
  <c r="J44" i="1" s="1"/>
  <c r="M44" i="1"/>
  <c r="N44" i="1" s="1"/>
  <c r="F43" i="1"/>
  <c r="E44" i="1"/>
  <c r="F44" i="1" s="1"/>
  <c r="C45" i="1"/>
  <c r="Q45" i="1" s="1"/>
  <c r="R45" i="1" s="1"/>
  <c r="I45" i="1" l="1"/>
  <c r="J45" i="1" s="1"/>
  <c r="M45" i="1"/>
  <c r="N45" i="1" s="1"/>
  <c r="C46" i="1"/>
  <c r="Q46" i="1" s="1"/>
  <c r="R46" i="1" s="1"/>
  <c r="E45" i="1"/>
  <c r="F45" i="1" s="1"/>
  <c r="I46" i="1" l="1"/>
  <c r="J46" i="1" s="1"/>
  <c r="M46" i="1"/>
  <c r="N46" i="1" s="1"/>
  <c r="C47" i="1"/>
  <c r="Q47" i="1" s="1"/>
  <c r="R47" i="1" s="1"/>
  <c r="E46" i="1"/>
  <c r="F46" i="1" s="1"/>
  <c r="I47" i="1" l="1"/>
  <c r="J47" i="1" s="1"/>
  <c r="M47" i="1"/>
  <c r="N47" i="1" s="1"/>
  <c r="C48" i="1"/>
  <c r="Q48" i="1" s="1"/>
  <c r="R48" i="1" s="1"/>
  <c r="E47" i="1"/>
  <c r="F47" i="1" s="1"/>
  <c r="I48" i="1" l="1"/>
  <c r="J48" i="1" s="1"/>
  <c r="M48" i="1"/>
  <c r="N48" i="1" s="1"/>
  <c r="C49" i="1"/>
  <c r="Q49" i="1" s="1"/>
  <c r="R49" i="1" s="1"/>
  <c r="E48" i="1"/>
  <c r="F48" i="1" s="1"/>
  <c r="I49" i="1" l="1"/>
  <c r="J49" i="1" s="1"/>
  <c r="M49" i="1"/>
  <c r="N49" i="1" s="1"/>
  <c r="C50" i="1"/>
  <c r="Q50" i="1" s="1"/>
  <c r="R50" i="1" s="1"/>
  <c r="E49" i="1"/>
  <c r="F49" i="1" s="1"/>
  <c r="I50" i="1" l="1"/>
  <c r="J50" i="1" s="1"/>
  <c r="M50" i="1"/>
  <c r="N50" i="1" s="1"/>
  <c r="E50" i="1"/>
  <c r="F50" i="1" s="1"/>
  <c r="C51" i="1"/>
  <c r="Q51" i="1" s="1"/>
  <c r="R51" i="1" s="1"/>
  <c r="I51" i="1" l="1"/>
  <c r="J51" i="1" s="1"/>
  <c r="M51" i="1"/>
  <c r="N51" i="1" s="1"/>
  <c r="C52" i="1"/>
  <c r="Q52" i="1" s="1"/>
  <c r="R52" i="1" s="1"/>
  <c r="E51" i="1"/>
  <c r="F51" i="1" s="1"/>
  <c r="I52" i="1" l="1"/>
  <c r="J52" i="1" s="1"/>
  <c r="M52" i="1"/>
  <c r="N52" i="1" s="1"/>
  <c r="C53" i="1"/>
  <c r="Q53" i="1" s="1"/>
  <c r="R53" i="1" s="1"/>
  <c r="E52" i="1"/>
  <c r="F52" i="1" s="1"/>
  <c r="I53" i="1" l="1"/>
  <c r="J53" i="1" s="1"/>
  <c r="M53" i="1"/>
  <c r="N53" i="1" s="1"/>
  <c r="C54" i="1"/>
  <c r="Q54" i="1" s="1"/>
  <c r="R54" i="1" s="1"/>
  <c r="E53" i="1"/>
  <c r="F53" i="1" s="1"/>
  <c r="I54" i="1" l="1"/>
  <c r="J54" i="1" s="1"/>
  <c r="M54" i="1"/>
  <c r="N54" i="1" s="1"/>
  <c r="C55" i="1"/>
  <c r="Q55" i="1" s="1"/>
  <c r="R55" i="1" s="1"/>
  <c r="E54" i="1"/>
  <c r="F54" i="1" s="1"/>
  <c r="I55" i="1" l="1"/>
  <c r="J55" i="1" s="1"/>
  <c r="M55" i="1"/>
  <c r="N55" i="1" s="1"/>
  <c r="E55" i="1"/>
  <c r="F55" i="1" s="1"/>
  <c r="C56" i="1"/>
  <c r="Q56" i="1" s="1"/>
  <c r="R56" i="1" s="1"/>
  <c r="I56" i="1" l="1"/>
  <c r="J56" i="1" s="1"/>
  <c r="M56" i="1"/>
  <c r="N56" i="1" s="1"/>
  <c r="E56" i="1"/>
  <c r="F56" i="1" s="1"/>
  <c r="C57" i="1"/>
  <c r="Q57" i="1" s="1"/>
  <c r="R57" i="1" s="1"/>
  <c r="I57" i="1" l="1"/>
  <c r="J57" i="1" s="1"/>
  <c r="M57" i="1"/>
  <c r="N57" i="1" s="1"/>
  <c r="E57" i="1"/>
  <c r="F57" i="1" s="1"/>
  <c r="C58" i="1"/>
  <c r="Q58" i="1" s="1"/>
  <c r="R58" i="1" s="1"/>
  <c r="I58" i="1" l="1"/>
  <c r="J58" i="1" s="1"/>
  <c r="M58" i="1"/>
  <c r="N58" i="1" s="1"/>
  <c r="C59" i="1"/>
  <c r="Q59" i="1" s="1"/>
  <c r="R59" i="1" s="1"/>
  <c r="E58" i="1"/>
  <c r="F58" i="1" s="1"/>
  <c r="I59" i="1" l="1"/>
  <c r="J59" i="1" s="1"/>
  <c r="M59" i="1"/>
  <c r="N59" i="1" s="1"/>
  <c r="C60" i="1"/>
  <c r="Q60" i="1" s="1"/>
  <c r="R60" i="1" s="1"/>
  <c r="E59" i="1"/>
  <c r="F59" i="1" s="1"/>
  <c r="I60" i="1" l="1"/>
  <c r="J60" i="1" s="1"/>
  <c r="M60" i="1"/>
  <c r="N60" i="1" s="1"/>
  <c r="E60" i="1"/>
  <c r="F60" i="1" s="1"/>
  <c r="C61" i="1"/>
  <c r="Q61" i="1" s="1"/>
  <c r="R61" i="1" s="1"/>
  <c r="I61" i="1" l="1"/>
  <c r="J61" i="1" s="1"/>
  <c r="M61" i="1"/>
  <c r="N61" i="1" s="1"/>
  <c r="C62" i="1"/>
  <c r="Q62" i="1" s="1"/>
  <c r="R62" i="1" s="1"/>
  <c r="E61" i="1"/>
  <c r="F61" i="1" s="1"/>
  <c r="I62" i="1" l="1"/>
  <c r="J62" i="1" s="1"/>
  <c r="M62" i="1"/>
  <c r="N62" i="1" s="1"/>
  <c r="E62" i="1"/>
  <c r="F62" i="1" s="1"/>
  <c r="C63" i="1"/>
  <c r="Q63" i="1" s="1"/>
  <c r="R63" i="1" s="1"/>
  <c r="I63" i="1" l="1"/>
  <c r="J63" i="1" s="1"/>
  <c r="M63" i="1"/>
  <c r="N63" i="1" s="1"/>
  <c r="C64" i="1"/>
  <c r="Q64" i="1" s="1"/>
  <c r="R64" i="1" s="1"/>
  <c r="E63" i="1"/>
  <c r="F63" i="1" s="1"/>
  <c r="I64" i="1" l="1"/>
  <c r="J64" i="1" s="1"/>
  <c r="M64" i="1"/>
  <c r="N64" i="1" s="1"/>
  <c r="C65" i="1"/>
  <c r="Q65" i="1" s="1"/>
  <c r="R65" i="1" s="1"/>
  <c r="E64" i="1"/>
  <c r="F64" i="1" s="1"/>
  <c r="I65" i="1" l="1"/>
  <c r="J65" i="1" s="1"/>
  <c r="M65" i="1"/>
  <c r="N65" i="1" s="1"/>
  <c r="E65" i="1"/>
  <c r="F65" i="1" s="1"/>
  <c r="C66" i="1"/>
  <c r="Q66" i="1" s="1"/>
  <c r="R66" i="1" s="1"/>
  <c r="I66" i="1" l="1"/>
  <c r="J66" i="1" s="1"/>
  <c r="M66" i="1"/>
  <c r="N66" i="1" s="1"/>
  <c r="E66" i="1"/>
  <c r="F66" i="1" s="1"/>
  <c r="C67" i="1"/>
  <c r="Q67" i="1" s="1"/>
  <c r="R67" i="1" s="1"/>
  <c r="I67" i="1" l="1"/>
  <c r="J67" i="1" s="1"/>
  <c r="M67" i="1"/>
  <c r="N67" i="1" s="1"/>
  <c r="C68" i="1"/>
  <c r="Q68" i="1" s="1"/>
  <c r="R68" i="1" s="1"/>
  <c r="E67" i="1"/>
  <c r="F67" i="1" s="1"/>
  <c r="I68" i="1" l="1"/>
  <c r="J68" i="1" s="1"/>
  <c r="M68" i="1"/>
  <c r="N68" i="1" s="1"/>
  <c r="E68" i="1"/>
  <c r="F68" i="1" s="1"/>
  <c r="C69" i="1"/>
  <c r="Q69" i="1" s="1"/>
  <c r="R69" i="1" s="1"/>
  <c r="I69" i="1" l="1"/>
  <c r="J69" i="1" s="1"/>
  <c r="M69" i="1"/>
  <c r="N69" i="1" s="1"/>
  <c r="E69" i="1"/>
  <c r="F69" i="1" s="1"/>
  <c r="C70" i="1"/>
  <c r="Q70" i="1" s="1"/>
  <c r="R70" i="1" s="1"/>
  <c r="I70" i="1" l="1"/>
  <c r="J70" i="1" s="1"/>
  <c r="M70" i="1"/>
  <c r="N70" i="1" s="1"/>
  <c r="E70" i="1"/>
  <c r="F70" i="1" s="1"/>
  <c r="C71" i="1"/>
  <c r="Q71" i="1" s="1"/>
  <c r="R71" i="1" s="1"/>
  <c r="I71" i="1" l="1"/>
  <c r="J71" i="1" s="1"/>
  <c r="M71" i="1"/>
  <c r="N71" i="1" s="1"/>
  <c r="C72" i="1"/>
  <c r="Q72" i="1" s="1"/>
  <c r="R72" i="1" s="1"/>
  <c r="E71" i="1"/>
  <c r="F71" i="1" s="1"/>
  <c r="I72" i="1" l="1"/>
  <c r="J72" i="1" s="1"/>
  <c r="M72" i="1"/>
  <c r="N72" i="1" s="1"/>
  <c r="C73" i="1"/>
  <c r="Q73" i="1" s="1"/>
  <c r="R73" i="1" s="1"/>
  <c r="E72" i="1"/>
  <c r="F72" i="1" s="1"/>
  <c r="I73" i="1" l="1"/>
  <c r="J73" i="1" s="1"/>
  <c r="M73" i="1"/>
  <c r="N73" i="1" s="1"/>
  <c r="E73" i="1"/>
  <c r="F73" i="1" s="1"/>
  <c r="C74" i="1"/>
  <c r="Q74" i="1" s="1"/>
  <c r="R74" i="1" s="1"/>
  <c r="I74" i="1" l="1"/>
  <c r="J74" i="1" s="1"/>
  <c r="M74" i="1"/>
  <c r="N74" i="1" s="1"/>
  <c r="E74" i="1"/>
  <c r="F74" i="1" s="1"/>
  <c r="C75" i="1"/>
  <c r="Q75" i="1" s="1"/>
  <c r="R75" i="1" s="1"/>
  <c r="I75" i="1" l="1"/>
  <c r="J75" i="1" s="1"/>
  <c r="M75" i="1"/>
  <c r="N75" i="1" s="1"/>
  <c r="C76" i="1"/>
  <c r="Q76" i="1" s="1"/>
  <c r="R76" i="1" s="1"/>
  <c r="E75" i="1"/>
  <c r="F75" i="1" s="1"/>
  <c r="I76" i="1" l="1"/>
  <c r="J76" i="1" s="1"/>
  <c r="M76" i="1"/>
  <c r="N76" i="1" s="1"/>
  <c r="E76" i="1"/>
  <c r="F76" i="1" s="1"/>
  <c r="C77" i="1"/>
  <c r="Q77" i="1" s="1"/>
  <c r="R77" i="1" s="1"/>
  <c r="I77" i="1" l="1"/>
  <c r="J77" i="1" s="1"/>
  <c r="M77" i="1"/>
  <c r="N77" i="1" s="1"/>
  <c r="E77" i="1"/>
  <c r="F77" i="1" s="1"/>
  <c r="C78" i="1"/>
  <c r="Q78" i="1" s="1"/>
  <c r="R78" i="1" s="1"/>
  <c r="I78" i="1" l="1"/>
  <c r="J78" i="1" s="1"/>
  <c r="M78" i="1"/>
  <c r="N78" i="1" s="1"/>
  <c r="E78" i="1"/>
  <c r="F78" i="1" s="1"/>
  <c r="C79" i="1"/>
  <c r="Q79" i="1" s="1"/>
  <c r="R79" i="1" s="1"/>
  <c r="I79" i="1" l="1"/>
  <c r="J79" i="1" s="1"/>
  <c r="M79" i="1"/>
  <c r="N79" i="1" s="1"/>
  <c r="C80" i="1"/>
  <c r="Q80" i="1" s="1"/>
  <c r="R80" i="1" s="1"/>
  <c r="E79" i="1"/>
  <c r="F79" i="1" s="1"/>
  <c r="I80" i="1" l="1"/>
  <c r="J80" i="1" s="1"/>
  <c r="M80" i="1"/>
  <c r="N80" i="1" s="1"/>
  <c r="C81" i="1"/>
  <c r="Q81" i="1" s="1"/>
  <c r="R81" i="1" s="1"/>
  <c r="E80" i="1"/>
  <c r="F80" i="1" s="1"/>
  <c r="I81" i="1" l="1"/>
  <c r="J81" i="1" s="1"/>
  <c r="M81" i="1"/>
  <c r="N81" i="1" s="1"/>
  <c r="E81" i="1"/>
  <c r="F81" i="1" s="1"/>
  <c r="C82" i="1"/>
  <c r="Q82" i="1" s="1"/>
  <c r="R82" i="1" s="1"/>
  <c r="I82" i="1" l="1"/>
  <c r="J82" i="1" s="1"/>
  <c r="M82" i="1"/>
  <c r="N82" i="1" s="1"/>
  <c r="E82" i="1"/>
  <c r="F82" i="1" s="1"/>
  <c r="C83" i="1"/>
  <c r="Q83" i="1" s="1"/>
  <c r="R83" i="1" s="1"/>
  <c r="I83" i="1" l="1"/>
  <c r="J83" i="1" s="1"/>
  <c r="M83" i="1"/>
  <c r="N83" i="1" s="1"/>
  <c r="C84" i="1"/>
  <c r="Q84" i="1" s="1"/>
  <c r="R84" i="1" s="1"/>
  <c r="E83" i="1"/>
  <c r="F83" i="1" s="1"/>
  <c r="I84" i="1" l="1"/>
  <c r="J84" i="1" s="1"/>
  <c r="M84" i="1"/>
  <c r="N84" i="1" s="1"/>
  <c r="C85" i="1"/>
  <c r="Q85" i="1" s="1"/>
  <c r="R85" i="1" s="1"/>
  <c r="E84" i="1"/>
  <c r="F84" i="1" s="1"/>
  <c r="I85" i="1" l="1"/>
  <c r="J85" i="1" s="1"/>
  <c r="M85" i="1"/>
  <c r="N85" i="1" s="1"/>
  <c r="E85" i="1"/>
  <c r="F85" i="1" s="1"/>
  <c r="C86" i="1"/>
  <c r="Q86" i="1" s="1"/>
  <c r="R86" i="1" s="1"/>
  <c r="I86" i="1" l="1"/>
  <c r="J86" i="1" s="1"/>
  <c r="M86" i="1"/>
  <c r="N86" i="1" s="1"/>
  <c r="E86" i="1"/>
  <c r="F86" i="1" s="1"/>
  <c r="C87" i="1"/>
  <c r="Q87" i="1" s="1"/>
  <c r="R87" i="1" s="1"/>
  <c r="I87" i="1" l="1"/>
  <c r="J87" i="1" s="1"/>
  <c r="M87" i="1"/>
  <c r="N87" i="1" s="1"/>
  <c r="C88" i="1"/>
  <c r="Q88" i="1" s="1"/>
  <c r="R88" i="1" s="1"/>
  <c r="E87" i="1"/>
  <c r="F87" i="1" s="1"/>
  <c r="I88" i="1" l="1"/>
  <c r="J88" i="1" s="1"/>
  <c r="M88" i="1"/>
  <c r="N88" i="1" s="1"/>
  <c r="C89" i="1"/>
  <c r="Q89" i="1" s="1"/>
  <c r="R89" i="1" s="1"/>
  <c r="E88" i="1"/>
  <c r="F88" i="1" s="1"/>
  <c r="I89" i="1" l="1"/>
  <c r="J89" i="1" s="1"/>
  <c r="M89" i="1"/>
  <c r="N89" i="1" s="1"/>
  <c r="E89" i="1"/>
  <c r="F89" i="1" s="1"/>
  <c r="C90" i="1"/>
  <c r="Q90" i="1" s="1"/>
  <c r="R90" i="1" s="1"/>
  <c r="I90" i="1" l="1"/>
  <c r="J90" i="1" s="1"/>
  <c r="M90" i="1"/>
  <c r="N90" i="1" s="1"/>
  <c r="E90" i="1"/>
  <c r="F90" i="1" s="1"/>
  <c r="C91" i="1"/>
  <c r="Q91" i="1" s="1"/>
  <c r="R91" i="1" s="1"/>
  <c r="I91" i="1" l="1"/>
  <c r="J91" i="1" s="1"/>
  <c r="M91" i="1"/>
  <c r="N91" i="1" s="1"/>
  <c r="C92" i="1"/>
  <c r="Q92" i="1" s="1"/>
  <c r="R92" i="1" s="1"/>
  <c r="E91" i="1"/>
  <c r="F91" i="1" s="1"/>
  <c r="I92" i="1" l="1"/>
  <c r="J92" i="1" s="1"/>
  <c r="M92" i="1"/>
  <c r="N92" i="1" s="1"/>
  <c r="C93" i="1"/>
  <c r="Q93" i="1" s="1"/>
  <c r="R93" i="1" s="1"/>
  <c r="E92" i="1"/>
  <c r="F92" i="1" s="1"/>
  <c r="I93" i="1" l="1"/>
  <c r="J93" i="1" s="1"/>
  <c r="J376" i="1" s="1"/>
  <c r="M93" i="1"/>
  <c r="N93" i="1" s="1"/>
  <c r="E93" i="1"/>
  <c r="F93" i="1" s="1"/>
  <c r="C94" i="1"/>
  <c r="Q94" i="1" s="1"/>
  <c r="R94" i="1" s="1"/>
  <c r="I94" i="1" l="1"/>
  <c r="M94" i="1"/>
  <c r="N94" i="1" s="1"/>
  <c r="E94" i="1"/>
  <c r="F94" i="1" s="1"/>
  <c r="C95" i="1"/>
  <c r="Q95" i="1" s="1"/>
  <c r="R95" i="1" s="1"/>
  <c r="I95" i="1" l="1"/>
  <c r="M95" i="1"/>
  <c r="N95" i="1" s="1"/>
  <c r="E95" i="1"/>
  <c r="F95" i="1" s="1"/>
  <c r="C96" i="1"/>
  <c r="Q96" i="1" s="1"/>
  <c r="R96" i="1" s="1"/>
  <c r="I96" i="1" l="1"/>
  <c r="M96" i="1"/>
  <c r="N96" i="1" s="1"/>
  <c r="C97" i="1"/>
  <c r="E96" i="1"/>
  <c r="F96" i="1" s="1"/>
  <c r="M97" i="1" l="1"/>
  <c r="N97" i="1" s="1"/>
  <c r="Q97" i="1"/>
  <c r="R97" i="1" s="1"/>
  <c r="E97" i="1"/>
  <c r="F97" i="1" s="1"/>
  <c r="C98" i="1"/>
  <c r="I97" i="1"/>
  <c r="M98" i="1" l="1"/>
  <c r="N98" i="1" s="1"/>
  <c r="Q98" i="1"/>
  <c r="R98" i="1" s="1"/>
  <c r="E98" i="1"/>
  <c r="F98" i="1" s="1"/>
  <c r="C99" i="1"/>
  <c r="I98" i="1"/>
  <c r="M99" i="1" l="1"/>
  <c r="N99" i="1" s="1"/>
  <c r="Q99" i="1"/>
  <c r="R99" i="1" s="1"/>
  <c r="E99" i="1"/>
  <c r="F99" i="1" s="1"/>
  <c r="I99" i="1"/>
  <c r="C100" i="1"/>
  <c r="M100" i="1" l="1"/>
  <c r="N100" i="1" s="1"/>
  <c r="Q100" i="1"/>
  <c r="R100" i="1" s="1"/>
  <c r="E100" i="1"/>
  <c r="F100" i="1" s="1"/>
  <c r="C101" i="1"/>
  <c r="I100" i="1"/>
  <c r="M101" i="1" l="1"/>
  <c r="N101" i="1" s="1"/>
  <c r="Q101" i="1"/>
  <c r="R101" i="1" s="1"/>
  <c r="E101" i="1"/>
  <c r="F101" i="1" s="1"/>
  <c r="I101" i="1"/>
  <c r="C102" i="1"/>
  <c r="M102" i="1" l="1"/>
  <c r="N102" i="1" s="1"/>
  <c r="Q102" i="1"/>
  <c r="R102" i="1" s="1"/>
  <c r="E102" i="1"/>
  <c r="F102" i="1" s="1"/>
  <c r="I102" i="1"/>
  <c r="C103" i="1"/>
  <c r="M103" i="1" l="1"/>
  <c r="N103" i="1" s="1"/>
  <c r="Q103" i="1"/>
  <c r="R103" i="1" s="1"/>
  <c r="E103" i="1"/>
  <c r="F103" i="1" s="1"/>
  <c r="C104" i="1"/>
  <c r="I103" i="1"/>
  <c r="M104" i="1" l="1"/>
  <c r="N104" i="1" s="1"/>
  <c r="Q104" i="1"/>
  <c r="R104" i="1" s="1"/>
  <c r="E104" i="1"/>
  <c r="F104" i="1" s="1"/>
  <c r="C105" i="1"/>
  <c r="I104" i="1"/>
  <c r="M105" i="1" l="1"/>
  <c r="N105" i="1" s="1"/>
  <c r="Q105" i="1"/>
  <c r="R105" i="1" s="1"/>
  <c r="E105" i="1"/>
  <c r="F105" i="1" s="1"/>
  <c r="I105" i="1"/>
  <c r="C106" i="1"/>
  <c r="M106" i="1" l="1"/>
  <c r="N106" i="1" s="1"/>
  <c r="Q106" i="1"/>
  <c r="R106" i="1" s="1"/>
  <c r="E106" i="1"/>
  <c r="F106" i="1" s="1"/>
  <c r="I106" i="1"/>
  <c r="C107" i="1"/>
  <c r="M107" i="1" l="1"/>
  <c r="N107" i="1" s="1"/>
  <c r="Q107" i="1"/>
  <c r="R107" i="1" s="1"/>
  <c r="E107" i="1"/>
  <c r="F107" i="1" s="1"/>
  <c r="C108" i="1"/>
  <c r="I107" i="1"/>
  <c r="M108" i="1" l="1"/>
  <c r="N108" i="1" s="1"/>
  <c r="Q108" i="1"/>
  <c r="R108" i="1" s="1"/>
  <c r="E108" i="1"/>
  <c r="F108" i="1" s="1"/>
  <c r="C109" i="1"/>
  <c r="I108" i="1"/>
  <c r="M109" i="1" l="1"/>
  <c r="N109" i="1" s="1"/>
  <c r="Q109" i="1"/>
  <c r="R109" i="1" s="1"/>
  <c r="E109" i="1"/>
  <c r="F109" i="1" s="1"/>
  <c r="I109" i="1"/>
  <c r="C110" i="1"/>
  <c r="M110" i="1" l="1"/>
  <c r="N110" i="1" s="1"/>
  <c r="Q110" i="1"/>
  <c r="R110" i="1" s="1"/>
  <c r="E110" i="1"/>
  <c r="F110" i="1" s="1"/>
  <c r="I110" i="1"/>
  <c r="C111" i="1"/>
  <c r="M111" i="1" l="1"/>
  <c r="N111" i="1" s="1"/>
  <c r="Q111" i="1"/>
  <c r="R111" i="1" s="1"/>
  <c r="E111" i="1"/>
  <c r="F111" i="1" s="1"/>
  <c r="I111" i="1"/>
  <c r="C112" i="1"/>
  <c r="M112" i="1" l="1"/>
  <c r="N112" i="1" s="1"/>
  <c r="Q112" i="1"/>
  <c r="R112" i="1" s="1"/>
  <c r="I112" i="1"/>
  <c r="E112" i="1"/>
  <c r="F112" i="1" s="1"/>
  <c r="C113" i="1"/>
  <c r="M113" i="1" l="1"/>
  <c r="N113" i="1" s="1"/>
  <c r="Q113" i="1"/>
  <c r="R113" i="1" s="1"/>
  <c r="C114" i="1"/>
  <c r="E113" i="1"/>
  <c r="F113" i="1" s="1"/>
  <c r="I113" i="1"/>
  <c r="M114" i="1" l="1"/>
  <c r="N114" i="1" s="1"/>
  <c r="Q114" i="1"/>
  <c r="R114" i="1" s="1"/>
  <c r="E114" i="1"/>
  <c r="F114" i="1" s="1"/>
  <c r="I114" i="1"/>
  <c r="C115" i="1"/>
  <c r="M115" i="1" l="1"/>
  <c r="N115" i="1" s="1"/>
  <c r="Q115" i="1"/>
  <c r="R115" i="1" s="1"/>
  <c r="E115" i="1"/>
  <c r="F115" i="1" s="1"/>
  <c r="I115" i="1"/>
  <c r="C116" i="1"/>
  <c r="M116" i="1" l="1"/>
  <c r="N116" i="1" s="1"/>
  <c r="Q116" i="1"/>
  <c r="R116" i="1" s="1"/>
  <c r="E116" i="1"/>
  <c r="F116" i="1" s="1"/>
  <c r="I116" i="1"/>
  <c r="C117" i="1"/>
  <c r="M117" i="1" l="1"/>
  <c r="N117" i="1" s="1"/>
  <c r="Q117" i="1"/>
  <c r="R117" i="1" s="1"/>
  <c r="E117" i="1"/>
  <c r="F117" i="1" s="1"/>
  <c r="I117" i="1"/>
  <c r="C118" i="1"/>
  <c r="M118" i="1" l="1"/>
  <c r="N118" i="1" s="1"/>
  <c r="Q118" i="1"/>
  <c r="R118" i="1" s="1"/>
  <c r="E118" i="1"/>
  <c r="F118" i="1" s="1"/>
  <c r="C119" i="1"/>
  <c r="I118" i="1"/>
  <c r="M119" i="1" l="1"/>
  <c r="N119" i="1" s="1"/>
  <c r="Q119" i="1"/>
  <c r="R119" i="1" s="1"/>
  <c r="E119" i="1"/>
  <c r="F119" i="1" s="1"/>
  <c r="C120" i="1"/>
  <c r="I119" i="1"/>
  <c r="M120" i="1" l="1"/>
  <c r="N120" i="1" s="1"/>
  <c r="Q120" i="1"/>
  <c r="R120" i="1" s="1"/>
  <c r="C121" i="1"/>
  <c r="I120" i="1"/>
  <c r="E120" i="1"/>
  <c r="F120" i="1" s="1"/>
  <c r="M121" i="1" l="1"/>
  <c r="N121" i="1" s="1"/>
  <c r="Q121" i="1"/>
  <c r="R121" i="1" s="1"/>
  <c r="E121" i="1"/>
  <c r="F121" i="1" s="1"/>
  <c r="I121" i="1"/>
  <c r="C122" i="1"/>
  <c r="M122" i="1" l="1"/>
  <c r="N122" i="1" s="1"/>
  <c r="Q122" i="1"/>
  <c r="R122" i="1" s="1"/>
  <c r="E122" i="1"/>
  <c r="F122" i="1" s="1"/>
  <c r="C123" i="1"/>
  <c r="I122" i="1"/>
  <c r="M123" i="1" l="1"/>
  <c r="N123" i="1" s="1"/>
  <c r="Q123" i="1"/>
  <c r="R123" i="1" s="1"/>
  <c r="E123" i="1"/>
  <c r="F123" i="1" s="1"/>
  <c r="C124" i="1"/>
  <c r="I123" i="1"/>
  <c r="M124" i="1" l="1"/>
  <c r="N124" i="1" s="1"/>
  <c r="Q124" i="1"/>
  <c r="R124" i="1" s="1"/>
  <c r="E124" i="1"/>
  <c r="F124" i="1" s="1"/>
  <c r="C125" i="1"/>
  <c r="I124" i="1"/>
  <c r="M125" i="1" l="1"/>
  <c r="N125" i="1" s="1"/>
  <c r="Q125" i="1"/>
  <c r="R125" i="1" s="1"/>
  <c r="E125" i="1"/>
  <c r="F125" i="1" s="1"/>
  <c r="I125" i="1"/>
  <c r="C126" i="1"/>
  <c r="M126" i="1" l="1"/>
  <c r="N126" i="1" s="1"/>
  <c r="Q126" i="1"/>
  <c r="R126" i="1" s="1"/>
  <c r="E126" i="1"/>
  <c r="F126" i="1" s="1"/>
  <c r="I126" i="1"/>
  <c r="C127" i="1"/>
  <c r="M127" i="1" l="1"/>
  <c r="N127" i="1" s="1"/>
  <c r="Q127" i="1"/>
  <c r="R127" i="1" s="1"/>
  <c r="E127" i="1"/>
  <c r="F127" i="1" s="1"/>
  <c r="C128" i="1"/>
  <c r="I127" i="1"/>
  <c r="M128" i="1" l="1"/>
  <c r="N128" i="1" s="1"/>
  <c r="Q128" i="1"/>
  <c r="R128" i="1" s="1"/>
  <c r="E128" i="1"/>
  <c r="F128" i="1" s="1"/>
  <c r="I128" i="1"/>
  <c r="C129" i="1"/>
  <c r="M129" i="1" l="1"/>
  <c r="N129" i="1" s="1"/>
  <c r="Q129" i="1"/>
  <c r="R129" i="1" s="1"/>
  <c r="E129" i="1"/>
  <c r="F129" i="1" s="1"/>
  <c r="I129" i="1"/>
  <c r="C130" i="1"/>
  <c r="M130" i="1" l="1"/>
  <c r="N130" i="1" s="1"/>
  <c r="Q130" i="1"/>
  <c r="R130" i="1" s="1"/>
  <c r="E130" i="1"/>
  <c r="F130" i="1" s="1"/>
  <c r="I130" i="1"/>
  <c r="C131" i="1"/>
  <c r="M131" i="1" l="1"/>
  <c r="N131" i="1" s="1"/>
  <c r="Q131" i="1"/>
  <c r="R131" i="1" s="1"/>
  <c r="E131" i="1"/>
  <c r="F131" i="1" s="1"/>
  <c r="C132" i="1"/>
  <c r="I131" i="1"/>
  <c r="M132" i="1" l="1"/>
  <c r="N132" i="1" s="1"/>
  <c r="Q132" i="1"/>
  <c r="R132" i="1" s="1"/>
  <c r="E132" i="1"/>
  <c r="F132" i="1" s="1"/>
  <c r="C133" i="1"/>
  <c r="I132" i="1"/>
  <c r="M133" i="1" l="1"/>
  <c r="N133" i="1" s="1"/>
  <c r="Q133" i="1"/>
  <c r="R133" i="1" s="1"/>
  <c r="E133" i="1"/>
  <c r="F133" i="1" s="1"/>
  <c r="I133" i="1"/>
  <c r="C134" i="1"/>
  <c r="M134" i="1" l="1"/>
  <c r="N134" i="1" s="1"/>
  <c r="Q134" i="1"/>
  <c r="R134" i="1" s="1"/>
  <c r="E134" i="1"/>
  <c r="F134" i="1" s="1"/>
  <c r="I134" i="1"/>
  <c r="C135" i="1"/>
  <c r="M135" i="1" l="1"/>
  <c r="N135" i="1" s="1"/>
  <c r="Q135" i="1"/>
  <c r="R135" i="1" s="1"/>
  <c r="E135" i="1"/>
  <c r="F135" i="1" s="1"/>
  <c r="C136" i="1"/>
  <c r="I135" i="1"/>
  <c r="M136" i="1" l="1"/>
  <c r="N136" i="1" s="1"/>
  <c r="Q136" i="1"/>
  <c r="R136" i="1" s="1"/>
  <c r="E136" i="1"/>
  <c r="F136" i="1" s="1"/>
  <c r="C137" i="1"/>
  <c r="I136" i="1"/>
  <c r="M137" i="1" l="1"/>
  <c r="N137" i="1" s="1"/>
  <c r="Q137" i="1"/>
  <c r="R137" i="1" s="1"/>
  <c r="E137" i="1"/>
  <c r="F137" i="1" s="1"/>
  <c r="I137" i="1"/>
  <c r="C138" i="1"/>
  <c r="M138" i="1" l="1"/>
  <c r="N138" i="1" s="1"/>
  <c r="Q138" i="1"/>
  <c r="R138" i="1" s="1"/>
  <c r="E138" i="1"/>
  <c r="F138" i="1" s="1"/>
  <c r="I138" i="1"/>
  <c r="C139" i="1"/>
  <c r="M139" i="1" l="1"/>
  <c r="N139" i="1" s="1"/>
  <c r="Q139" i="1"/>
  <c r="R139" i="1" s="1"/>
  <c r="E139" i="1"/>
  <c r="F139" i="1" s="1"/>
  <c r="C140" i="1"/>
  <c r="I139" i="1"/>
  <c r="M140" i="1" l="1"/>
  <c r="N140" i="1" s="1"/>
  <c r="Q140" i="1"/>
  <c r="R140" i="1" s="1"/>
  <c r="E140" i="1"/>
  <c r="F140" i="1" s="1"/>
  <c r="C141" i="1"/>
  <c r="I140" i="1"/>
  <c r="M141" i="1" l="1"/>
  <c r="N141" i="1" s="1"/>
  <c r="Q141" i="1"/>
  <c r="R141" i="1" s="1"/>
  <c r="E141" i="1"/>
  <c r="F141" i="1" s="1"/>
  <c r="I141" i="1"/>
  <c r="C142" i="1"/>
  <c r="M142" i="1" l="1"/>
  <c r="N142" i="1" s="1"/>
  <c r="Q142" i="1"/>
  <c r="R142" i="1" s="1"/>
  <c r="E142" i="1"/>
  <c r="F142" i="1" s="1"/>
  <c r="I142" i="1"/>
  <c r="C143" i="1"/>
  <c r="M143" i="1" l="1"/>
  <c r="N143" i="1" s="1"/>
  <c r="Q143" i="1"/>
  <c r="R143" i="1" s="1"/>
  <c r="E143" i="1"/>
  <c r="F143" i="1" s="1"/>
  <c r="C144" i="1"/>
  <c r="I143" i="1"/>
  <c r="M144" i="1" l="1"/>
  <c r="N144" i="1" s="1"/>
  <c r="Q144" i="1"/>
  <c r="R144" i="1" s="1"/>
  <c r="E144" i="1"/>
  <c r="F144" i="1" s="1"/>
  <c r="C145" i="1"/>
  <c r="I144" i="1"/>
  <c r="M145" i="1" l="1"/>
  <c r="N145" i="1" s="1"/>
  <c r="Q145" i="1"/>
  <c r="R145" i="1" s="1"/>
  <c r="E145" i="1"/>
  <c r="F145" i="1" s="1"/>
  <c r="I145" i="1"/>
  <c r="C146" i="1"/>
  <c r="M146" i="1" l="1"/>
  <c r="N146" i="1" s="1"/>
  <c r="Q146" i="1"/>
  <c r="R146" i="1" s="1"/>
  <c r="E146" i="1"/>
  <c r="F146" i="1" s="1"/>
  <c r="I146" i="1"/>
  <c r="C147" i="1"/>
  <c r="M147" i="1" l="1"/>
  <c r="N147" i="1" s="1"/>
  <c r="Q147" i="1"/>
  <c r="R147" i="1" s="1"/>
  <c r="E147" i="1"/>
  <c r="F147" i="1" s="1"/>
  <c r="C148" i="1"/>
  <c r="I147" i="1"/>
  <c r="M148" i="1" l="1"/>
  <c r="N148" i="1" s="1"/>
  <c r="Q148" i="1"/>
  <c r="R148" i="1" s="1"/>
  <c r="E148" i="1"/>
  <c r="F148" i="1" s="1"/>
  <c r="C149" i="1"/>
  <c r="I148" i="1"/>
  <c r="M149" i="1" l="1"/>
  <c r="N149" i="1" s="1"/>
  <c r="Q149" i="1"/>
  <c r="R149" i="1" s="1"/>
  <c r="E149" i="1"/>
  <c r="F149" i="1" s="1"/>
  <c r="I149" i="1"/>
  <c r="C150" i="1"/>
  <c r="M150" i="1" l="1"/>
  <c r="N150" i="1" s="1"/>
  <c r="Q150" i="1"/>
  <c r="R150" i="1" s="1"/>
  <c r="E150" i="1"/>
  <c r="F150" i="1" s="1"/>
  <c r="I150" i="1"/>
  <c r="C151" i="1"/>
  <c r="M151" i="1" l="1"/>
  <c r="N151" i="1" s="1"/>
  <c r="Q151" i="1"/>
  <c r="R151" i="1" s="1"/>
  <c r="E151" i="1"/>
  <c r="F151" i="1" s="1"/>
  <c r="C152" i="1"/>
  <c r="I151" i="1"/>
  <c r="M152" i="1" l="1"/>
  <c r="N152" i="1" s="1"/>
  <c r="Q152" i="1"/>
  <c r="R152" i="1" s="1"/>
  <c r="E152" i="1"/>
  <c r="F152" i="1" s="1"/>
  <c r="C153" i="1"/>
  <c r="I152" i="1"/>
  <c r="M153" i="1" l="1"/>
  <c r="N153" i="1" s="1"/>
  <c r="Q153" i="1"/>
  <c r="R153" i="1" s="1"/>
  <c r="E153" i="1"/>
  <c r="F153" i="1" s="1"/>
  <c r="I153" i="1"/>
  <c r="C154" i="1"/>
  <c r="M154" i="1" l="1"/>
  <c r="N154" i="1" s="1"/>
  <c r="Q154" i="1"/>
  <c r="R154" i="1" s="1"/>
  <c r="E154" i="1"/>
  <c r="F154" i="1" s="1"/>
  <c r="C155" i="1"/>
  <c r="I154" i="1"/>
  <c r="M155" i="1" l="1"/>
  <c r="N155" i="1" s="1"/>
  <c r="Q155" i="1"/>
  <c r="R155" i="1" s="1"/>
  <c r="E155" i="1"/>
  <c r="F155" i="1" s="1"/>
  <c r="C156" i="1"/>
  <c r="I155" i="1"/>
  <c r="M156" i="1" l="1"/>
  <c r="N156" i="1" s="1"/>
  <c r="Q156" i="1"/>
  <c r="R156" i="1" s="1"/>
  <c r="E156" i="1"/>
  <c r="F156" i="1" s="1"/>
  <c r="I156" i="1"/>
  <c r="C157" i="1"/>
  <c r="M157" i="1" l="1"/>
  <c r="N157" i="1" s="1"/>
  <c r="Q157" i="1"/>
  <c r="R157" i="1" s="1"/>
  <c r="E157" i="1"/>
  <c r="F157" i="1" s="1"/>
  <c r="I157" i="1"/>
  <c r="C158" i="1"/>
  <c r="M158" i="1" l="1"/>
  <c r="N158" i="1" s="1"/>
  <c r="Q158" i="1"/>
  <c r="R158" i="1" s="1"/>
  <c r="E158" i="1"/>
  <c r="F158" i="1" s="1"/>
  <c r="C159" i="1"/>
  <c r="I158" i="1"/>
  <c r="M159" i="1" l="1"/>
  <c r="N159" i="1" s="1"/>
  <c r="Q159" i="1"/>
  <c r="R159" i="1" s="1"/>
  <c r="E159" i="1"/>
  <c r="F159" i="1" s="1"/>
  <c r="C160" i="1"/>
  <c r="I159" i="1"/>
  <c r="M160" i="1" l="1"/>
  <c r="N160" i="1" s="1"/>
  <c r="Q160" i="1"/>
  <c r="R160" i="1" s="1"/>
  <c r="E160" i="1"/>
  <c r="F160" i="1" s="1"/>
  <c r="I160" i="1"/>
  <c r="C161" i="1"/>
  <c r="M161" i="1" l="1"/>
  <c r="N161" i="1" s="1"/>
  <c r="Q161" i="1"/>
  <c r="R161" i="1" s="1"/>
  <c r="E161" i="1"/>
  <c r="F161" i="1" s="1"/>
  <c r="I161" i="1"/>
  <c r="C162" i="1"/>
  <c r="M162" i="1" l="1"/>
  <c r="N162" i="1" s="1"/>
  <c r="Q162" i="1"/>
  <c r="R162" i="1" s="1"/>
  <c r="E162" i="1"/>
  <c r="F162" i="1" s="1"/>
  <c r="C163" i="1"/>
  <c r="I162" i="1"/>
  <c r="M163" i="1" l="1"/>
  <c r="N163" i="1" s="1"/>
  <c r="Q163" i="1"/>
  <c r="R163" i="1" s="1"/>
  <c r="E163" i="1"/>
  <c r="F163" i="1" s="1"/>
  <c r="C164" i="1"/>
  <c r="I163" i="1"/>
  <c r="M164" i="1" l="1"/>
  <c r="N164" i="1" s="1"/>
  <c r="Q164" i="1"/>
  <c r="R164" i="1" s="1"/>
  <c r="E164" i="1"/>
  <c r="F164" i="1" s="1"/>
  <c r="I164" i="1"/>
  <c r="C165" i="1"/>
  <c r="M165" i="1" l="1"/>
  <c r="N165" i="1" s="1"/>
  <c r="Q165" i="1"/>
  <c r="R165" i="1" s="1"/>
  <c r="E165" i="1"/>
  <c r="F165" i="1" s="1"/>
  <c r="I165" i="1"/>
  <c r="C166" i="1"/>
  <c r="M166" i="1" l="1"/>
  <c r="N166" i="1" s="1"/>
  <c r="Q166" i="1"/>
  <c r="R166" i="1" s="1"/>
  <c r="E166" i="1"/>
  <c r="F166" i="1" s="1"/>
  <c r="C167" i="1"/>
  <c r="I166" i="1"/>
  <c r="M167" i="1" l="1"/>
  <c r="N167" i="1" s="1"/>
  <c r="Q167" i="1"/>
  <c r="R167" i="1" s="1"/>
  <c r="E167" i="1"/>
  <c r="F167" i="1" s="1"/>
  <c r="C168" i="1"/>
  <c r="I167" i="1"/>
  <c r="M168" i="1" l="1"/>
  <c r="N168" i="1" s="1"/>
  <c r="Q168" i="1"/>
  <c r="R168" i="1" s="1"/>
  <c r="E168" i="1"/>
  <c r="F168" i="1" s="1"/>
  <c r="I168" i="1"/>
  <c r="C169" i="1"/>
  <c r="M169" i="1" l="1"/>
  <c r="N169" i="1" s="1"/>
  <c r="Q169" i="1"/>
  <c r="R169" i="1" s="1"/>
  <c r="E169" i="1"/>
  <c r="F169" i="1" s="1"/>
  <c r="I169" i="1"/>
  <c r="C170" i="1"/>
  <c r="M170" i="1" l="1"/>
  <c r="N170" i="1" s="1"/>
  <c r="Q170" i="1"/>
  <c r="R170" i="1" s="1"/>
  <c r="E170" i="1"/>
  <c r="F170" i="1" s="1"/>
  <c r="C171" i="1"/>
  <c r="I170" i="1"/>
  <c r="M171" i="1" l="1"/>
  <c r="N171" i="1" s="1"/>
  <c r="Q171" i="1"/>
  <c r="R171" i="1" s="1"/>
  <c r="E171" i="1"/>
  <c r="F171" i="1" s="1"/>
  <c r="C172" i="1"/>
  <c r="I171" i="1"/>
  <c r="M172" i="1" l="1"/>
  <c r="N172" i="1" s="1"/>
  <c r="Q172" i="1"/>
  <c r="R172" i="1" s="1"/>
  <c r="E172" i="1"/>
  <c r="F172" i="1" s="1"/>
  <c r="I172" i="1"/>
  <c r="C173" i="1"/>
  <c r="M173" i="1" l="1"/>
  <c r="N173" i="1" s="1"/>
  <c r="Q173" i="1"/>
  <c r="R173" i="1" s="1"/>
  <c r="E173" i="1"/>
  <c r="F173" i="1" s="1"/>
  <c r="I173" i="1"/>
  <c r="C174" i="1"/>
  <c r="M174" i="1" l="1"/>
  <c r="N174" i="1" s="1"/>
  <c r="Q174" i="1"/>
  <c r="R174" i="1" s="1"/>
  <c r="E174" i="1"/>
  <c r="F174" i="1" s="1"/>
  <c r="C175" i="1"/>
  <c r="I174" i="1"/>
  <c r="M175" i="1" l="1"/>
  <c r="N175" i="1" s="1"/>
  <c r="Q175" i="1"/>
  <c r="R175" i="1" s="1"/>
  <c r="E175" i="1"/>
  <c r="F175" i="1" s="1"/>
  <c r="C176" i="1"/>
  <c r="I175" i="1"/>
  <c r="M176" i="1" l="1"/>
  <c r="N176" i="1" s="1"/>
  <c r="Q176" i="1"/>
  <c r="R176" i="1" s="1"/>
  <c r="E176" i="1"/>
  <c r="F176" i="1" s="1"/>
  <c r="I176" i="1"/>
  <c r="C177" i="1"/>
  <c r="M177" i="1" l="1"/>
  <c r="N177" i="1" s="1"/>
  <c r="Q177" i="1"/>
  <c r="R177" i="1" s="1"/>
  <c r="E177" i="1"/>
  <c r="F177" i="1" s="1"/>
  <c r="I177" i="1"/>
  <c r="C178" i="1"/>
  <c r="M178" i="1" l="1"/>
  <c r="N178" i="1" s="1"/>
  <c r="Q178" i="1"/>
  <c r="R178" i="1" s="1"/>
  <c r="E178" i="1"/>
  <c r="F178" i="1" s="1"/>
  <c r="C179" i="1"/>
  <c r="I178" i="1"/>
  <c r="M179" i="1" l="1"/>
  <c r="N179" i="1" s="1"/>
  <c r="Q179" i="1"/>
  <c r="R179" i="1" s="1"/>
  <c r="E179" i="1"/>
  <c r="F179" i="1" s="1"/>
  <c r="C180" i="1"/>
  <c r="I179" i="1"/>
  <c r="M180" i="1" l="1"/>
  <c r="N180" i="1" s="1"/>
  <c r="Q180" i="1"/>
  <c r="R180" i="1" s="1"/>
  <c r="E180" i="1"/>
  <c r="F180" i="1" s="1"/>
  <c r="C181" i="1"/>
  <c r="Q181" i="1" s="1"/>
  <c r="R181" i="1" s="1"/>
  <c r="I180" i="1"/>
  <c r="C182" i="1" l="1"/>
  <c r="Q182" i="1" s="1"/>
  <c r="R182" i="1" s="1"/>
  <c r="M181" i="1"/>
  <c r="N181" i="1" s="1"/>
  <c r="I181" i="1"/>
  <c r="E181" i="1"/>
  <c r="F181" i="1" s="1"/>
  <c r="I182" i="1" l="1"/>
  <c r="C183" i="1"/>
  <c r="Q183" i="1" s="1"/>
  <c r="R183" i="1" s="1"/>
  <c r="M182" i="1"/>
  <c r="N182" i="1" s="1"/>
  <c r="E182" i="1"/>
  <c r="F182" i="1" s="1"/>
  <c r="M183" i="1" l="1"/>
  <c r="N183" i="1" s="1"/>
  <c r="C184" i="1"/>
  <c r="Q184" i="1" s="1"/>
  <c r="R184" i="1" s="1"/>
  <c r="I183" i="1"/>
  <c r="E183" i="1"/>
  <c r="F183" i="1" s="1"/>
  <c r="I184" i="1" l="1"/>
  <c r="M184" i="1"/>
  <c r="N184" i="1" s="1"/>
  <c r="C185" i="1"/>
  <c r="Q185" i="1" s="1"/>
  <c r="R185" i="1" s="1"/>
  <c r="E184" i="1"/>
  <c r="F184" i="1" s="1"/>
  <c r="C186" i="1" l="1"/>
  <c r="Q186" i="1" s="1"/>
  <c r="R186" i="1" s="1"/>
  <c r="E185" i="1"/>
  <c r="F185" i="1" s="1"/>
  <c r="F376" i="1" s="1"/>
  <c r="M185" i="1"/>
  <c r="N185" i="1" s="1"/>
  <c r="I185" i="1"/>
  <c r="I186" i="1" l="1"/>
  <c r="E186" i="1"/>
  <c r="F186" i="1" s="1"/>
  <c r="M186" i="1"/>
  <c r="N186" i="1" s="1"/>
  <c r="C187" i="1"/>
  <c r="Q187" i="1" s="1"/>
  <c r="R187" i="1" s="1"/>
  <c r="M187" i="1" l="1"/>
  <c r="N187" i="1" s="1"/>
  <c r="C188" i="1"/>
  <c r="Q188" i="1" s="1"/>
  <c r="R188" i="1" s="1"/>
  <c r="I187" i="1"/>
  <c r="E187" i="1"/>
  <c r="F187" i="1" s="1"/>
  <c r="I188" i="1" l="1"/>
  <c r="M188" i="1"/>
  <c r="N188" i="1" s="1"/>
  <c r="C189" i="1"/>
  <c r="Q189" i="1" s="1"/>
  <c r="R189" i="1" s="1"/>
  <c r="E188" i="1"/>
  <c r="F188" i="1" s="1"/>
  <c r="C190" i="1" l="1"/>
  <c r="Q190" i="1" s="1"/>
  <c r="R190" i="1" s="1"/>
  <c r="E189" i="1"/>
  <c r="F189" i="1" s="1"/>
  <c r="M189" i="1"/>
  <c r="N189" i="1" s="1"/>
  <c r="I189" i="1"/>
  <c r="I190" i="1" l="1"/>
  <c r="E190" i="1"/>
  <c r="F190" i="1" s="1"/>
  <c r="M190" i="1"/>
  <c r="N190" i="1" s="1"/>
  <c r="C191" i="1"/>
  <c r="C192" i="1" l="1"/>
  <c r="Q191" i="1"/>
  <c r="R191" i="1" s="1"/>
  <c r="E192" i="1"/>
  <c r="F192" i="1" s="1"/>
  <c r="M192" i="1"/>
  <c r="N192" i="1" s="1"/>
  <c r="I192" i="1"/>
  <c r="M191" i="1"/>
  <c r="N191" i="1" s="1"/>
  <c r="I191" i="1"/>
  <c r="E191" i="1"/>
  <c r="F191" i="1" s="1"/>
  <c r="C193" i="1" l="1"/>
  <c r="Q192" i="1"/>
  <c r="R192" i="1" s="1"/>
  <c r="Q193" i="1" l="1"/>
  <c r="R193" i="1" s="1"/>
  <c r="E193" i="1"/>
  <c r="F193" i="1" s="1"/>
  <c r="C194" i="1"/>
  <c r="M193" i="1"/>
  <c r="N193" i="1" s="1"/>
  <c r="I193" i="1"/>
  <c r="Q194" i="1" l="1"/>
  <c r="R194" i="1" s="1"/>
  <c r="C195" i="1"/>
  <c r="E194" i="1"/>
  <c r="F194" i="1" s="1"/>
  <c r="I194" i="1"/>
  <c r="M194" i="1"/>
  <c r="N194" i="1" s="1"/>
  <c r="Q195" i="1" l="1"/>
  <c r="R195" i="1" s="1"/>
  <c r="M195" i="1"/>
  <c r="N195" i="1" s="1"/>
  <c r="E195" i="1"/>
  <c r="F195" i="1" s="1"/>
  <c r="I195" i="1"/>
  <c r="C196" i="1"/>
  <c r="Q196" i="1" l="1"/>
  <c r="R196" i="1" s="1"/>
  <c r="I196" i="1"/>
  <c r="C197" i="1"/>
  <c r="E196" i="1"/>
  <c r="F196" i="1" s="1"/>
  <c r="M196" i="1"/>
  <c r="N196" i="1" s="1"/>
  <c r="Q197" i="1" l="1"/>
  <c r="R197" i="1" s="1"/>
  <c r="C198" i="1"/>
  <c r="I197" i="1"/>
  <c r="E197" i="1"/>
  <c r="F197" i="1" s="1"/>
  <c r="M197" i="1"/>
  <c r="N197" i="1" s="1"/>
  <c r="Q198" i="1" l="1"/>
  <c r="R198" i="1" s="1"/>
  <c r="E198" i="1"/>
  <c r="F198" i="1" s="1"/>
  <c r="M198" i="1"/>
  <c r="N198" i="1" s="1"/>
  <c r="I198" i="1"/>
  <c r="C199" i="1"/>
  <c r="Q199" i="1" l="1"/>
  <c r="R199" i="1" s="1"/>
  <c r="M199" i="1"/>
  <c r="N199" i="1" s="1"/>
  <c r="C200" i="1"/>
  <c r="E199" i="1"/>
  <c r="F199" i="1" s="1"/>
  <c r="I199" i="1"/>
  <c r="Q200" i="1" l="1"/>
  <c r="R200" i="1" s="1"/>
  <c r="E200" i="1"/>
  <c r="F200" i="1" s="1"/>
  <c r="M200" i="1"/>
  <c r="N200" i="1" s="1"/>
  <c r="I200" i="1"/>
  <c r="C201" i="1"/>
  <c r="Q201" i="1" l="1"/>
  <c r="R201" i="1" s="1"/>
  <c r="E201" i="1"/>
  <c r="F201" i="1" s="1"/>
  <c r="I201" i="1"/>
  <c r="C202" i="1"/>
  <c r="M201" i="1"/>
  <c r="N201" i="1" s="1"/>
  <c r="Q202" i="1" l="1"/>
  <c r="R202" i="1" s="1"/>
  <c r="M202" i="1"/>
  <c r="N202" i="1" s="1"/>
  <c r="I202" i="1"/>
  <c r="C203" i="1"/>
  <c r="E202" i="1"/>
  <c r="F202" i="1" s="1"/>
  <c r="Q203" i="1" l="1"/>
  <c r="R203" i="1" s="1"/>
  <c r="I203" i="1"/>
  <c r="E203" i="1"/>
  <c r="F203" i="1" s="1"/>
  <c r="M203" i="1"/>
  <c r="N203" i="1" s="1"/>
  <c r="C204" i="1"/>
  <c r="Q204" i="1" l="1"/>
  <c r="R204" i="1" s="1"/>
  <c r="I204" i="1"/>
  <c r="E204" i="1"/>
  <c r="F204" i="1" s="1"/>
  <c r="M204" i="1"/>
  <c r="N204" i="1" s="1"/>
  <c r="C205" i="1"/>
  <c r="Q205" i="1" l="1"/>
  <c r="R205" i="1" s="1"/>
  <c r="C206" i="1"/>
  <c r="M205" i="1"/>
  <c r="N205" i="1" s="1"/>
  <c r="E205" i="1"/>
  <c r="F205" i="1" s="1"/>
  <c r="I205" i="1"/>
  <c r="Q206" i="1" l="1"/>
  <c r="R206" i="1" s="1"/>
  <c r="M206" i="1"/>
  <c r="N206" i="1" s="1"/>
  <c r="I206" i="1"/>
  <c r="C207" i="1"/>
  <c r="E206" i="1"/>
  <c r="F206" i="1" s="1"/>
  <c r="Q207" i="1" l="1"/>
  <c r="R207" i="1" s="1"/>
  <c r="I207" i="1"/>
  <c r="C208" i="1"/>
  <c r="M207" i="1"/>
  <c r="N207" i="1" s="1"/>
  <c r="E207" i="1"/>
  <c r="F207" i="1" s="1"/>
  <c r="Q208" i="1" l="1"/>
  <c r="R208" i="1" s="1"/>
  <c r="E208" i="1"/>
  <c r="F208" i="1" s="1"/>
  <c r="I208" i="1"/>
  <c r="M208" i="1"/>
  <c r="N208" i="1" s="1"/>
  <c r="C209" i="1"/>
  <c r="Q209" i="1" l="1"/>
  <c r="R209" i="1" s="1"/>
  <c r="E209" i="1"/>
  <c r="F209" i="1" s="1"/>
  <c r="I209" i="1"/>
  <c r="C210" i="1"/>
  <c r="M209" i="1"/>
  <c r="N209" i="1" s="1"/>
  <c r="Q210" i="1" l="1"/>
  <c r="R210" i="1" s="1"/>
  <c r="M210" i="1"/>
  <c r="N210" i="1" s="1"/>
  <c r="C211" i="1"/>
  <c r="I210" i="1"/>
  <c r="E210" i="1"/>
  <c r="F210" i="1" s="1"/>
  <c r="Q211" i="1" l="1"/>
  <c r="R211" i="1" s="1"/>
  <c r="I211" i="1"/>
  <c r="E211" i="1"/>
  <c r="F211" i="1" s="1"/>
  <c r="M211" i="1"/>
  <c r="N211" i="1" s="1"/>
  <c r="C212" i="1"/>
  <c r="Q212" i="1" l="1"/>
  <c r="R212" i="1" s="1"/>
  <c r="I212" i="1"/>
  <c r="C213" i="1"/>
  <c r="E212" i="1"/>
  <c r="F212" i="1" s="1"/>
  <c r="M212" i="1"/>
  <c r="N212" i="1" s="1"/>
  <c r="Q213" i="1" l="1"/>
  <c r="R213" i="1" s="1"/>
  <c r="E213" i="1"/>
  <c r="F213" i="1" s="1"/>
  <c r="I213" i="1"/>
  <c r="M213" i="1"/>
  <c r="N213" i="1" s="1"/>
  <c r="C214" i="1"/>
  <c r="Q214" i="1" l="1"/>
  <c r="R214" i="1" s="1"/>
  <c r="E214" i="1"/>
  <c r="F214" i="1" s="1"/>
  <c r="I214" i="1"/>
  <c r="M214" i="1"/>
  <c r="N214" i="1" s="1"/>
  <c r="C215" i="1"/>
  <c r="Q215" i="1" l="1"/>
  <c r="R215" i="1" s="1"/>
  <c r="I215" i="1"/>
  <c r="E215" i="1"/>
  <c r="F215" i="1" s="1"/>
  <c r="C216" i="1"/>
  <c r="M215" i="1"/>
  <c r="N215" i="1" s="1"/>
  <c r="Q216" i="1" l="1"/>
  <c r="R216" i="1" s="1"/>
  <c r="I216" i="1"/>
  <c r="M216" i="1"/>
  <c r="N216" i="1" s="1"/>
  <c r="C217" i="1"/>
  <c r="E216" i="1"/>
  <c r="F216" i="1" s="1"/>
  <c r="Q217" i="1" l="1"/>
  <c r="R217" i="1" s="1"/>
  <c r="E217" i="1"/>
  <c r="F217" i="1" s="1"/>
  <c r="M217" i="1"/>
  <c r="N217" i="1" s="1"/>
  <c r="I217" i="1"/>
  <c r="C218" i="1"/>
  <c r="Q218" i="1" l="1"/>
  <c r="R218" i="1" s="1"/>
  <c r="M218" i="1"/>
  <c r="N218" i="1" s="1"/>
  <c r="E218" i="1"/>
  <c r="F218" i="1" s="1"/>
  <c r="C219" i="1"/>
  <c r="I218" i="1"/>
  <c r="Q219" i="1" l="1"/>
  <c r="R219" i="1" s="1"/>
  <c r="I219" i="1"/>
  <c r="C220" i="1"/>
  <c r="M219" i="1"/>
  <c r="N219" i="1" s="1"/>
  <c r="E219" i="1"/>
  <c r="F219" i="1" s="1"/>
  <c r="Q220" i="1" l="1"/>
  <c r="R220" i="1" s="1"/>
  <c r="C221" i="1"/>
  <c r="M220" i="1"/>
  <c r="N220" i="1" s="1"/>
  <c r="E220" i="1"/>
  <c r="F220" i="1" s="1"/>
  <c r="I220" i="1"/>
  <c r="Q221" i="1" l="1"/>
  <c r="R221" i="1" s="1"/>
  <c r="E221" i="1"/>
  <c r="F221" i="1" s="1"/>
  <c r="M221" i="1"/>
  <c r="N221" i="1" s="1"/>
  <c r="I221" i="1"/>
  <c r="C222" i="1"/>
  <c r="Q222" i="1" l="1"/>
  <c r="R222" i="1" s="1"/>
  <c r="M222" i="1"/>
  <c r="N222" i="1" s="1"/>
  <c r="C223" i="1"/>
  <c r="I222" i="1"/>
  <c r="E222" i="1"/>
  <c r="F222" i="1" s="1"/>
  <c r="Q223" i="1" l="1"/>
  <c r="R223" i="1" s="1"/>
  <c r="C224" i="1"/>
  <c r="I223" i="1"/>
  <c r="E223" i="1"/>
  <c r="F223" i="1" s="1"/>
  <c r="M223" i="1"/>
  <c r="N223" i="1" s="1"/>
  <c r="Q224" i="1" l="1"/>
  <c r="R224" i="1" s="1"/>
  <c r="C225" i="1"/>
  <c r="E224" i="1"/>
  <c r="F224" i="1" s="1"/>
  <c r="M224" i="1"/>
  <c r="N224" i="1" s="1"/>
  <c r="I224" i="1"/>
  <c r="Q225" i="1" l="1"/>
  <c r="R225" i="1" s="1"/>
  <c r="I225" i="1"/>
  <c r="M225" i="1"/>
  <c r="N225" i="1" s="1"/>
  <c r="C226" i="1"/>
  <c r="E225" i="1"/>
  <c r="F225" i="1" s="1"/>
  <c r="C227" i="1" l="1"/>
  <c r="Q226" i="1"/>
  <c r="R226" i="1" s="1"/>
  <c r="E226" i="1"/>
  <c r="F226" i="1" s="1"/>
  <c r="M226" i="1"/>
  <c r="N226" i="1" s="1"/>
  <c r="I226" i="1"/>
  <c r="Q227" i="1" l="1"/>
  <c r="R227" i="1" s="1"/>
  <c r="M227" i="1"/>
  <c r="N227" i="1" s="1"/>
  <c r="C228" i="1"/>
  <c r="E227" i="1"/>
  <c r="F227" i="1" s="1"/>
  <c r="I227" i="1"/>
  <c r="Q228" i="1" l="1"/>
  <c r="R228" i="1" s="1"/>
  <c r="C229" i="1"/>
  <c r="I228" i="1"/>
  <c r="M228" i="1"/>
  <c r="N228" i="1" s="1"/>
  <c r="E228" i="1"/>
  <c r="F228" i="1" s="1"/>
  <c r="Q229" i="1" l="1"/>
  <c r="R229" i="1" s="1"/>
  <c r="M229" i="1"/>
  <c r="N229" i="1" s="1"/>
  <c r="C230" i="1"/>
  <c r="I229" i="1"/>
  <c r="E229" i="1"/>
  <c r="F229" i="1" s="1"/>
  <c r="Q230" i="1" l="1"/>
  <c r="R230" i="1" s="1"/>
  <c r="E230" i="1"/>
  <c r="F230" i="1" s="1"/>
  <c r="M230" i="1"/>
  <c r="N230" i="1" s="1"/>
  <c r="I230" i="1"/>
  <c r="C231" i="1"/>
  <c r="Q231" i="1" l="1"/>
  <c r="R231" i="1" s="1"/>
  <c r="E231" i="1"/>
  <c r="F231" i="1" s="1"/>
  <c r="I231" i="1"/>
  <c r="C232" i="1"/>
  <c r="M231" i="1"/>
  <c r="N231" i="1" s="1"/>
  <c r="Q232" i="1" l="1"/>
  <c r="R232" i="1" s="1"/>
  <c r="M232" i="1"/>
  <c r="N232" i="1" s="1"/>
  <c r="E232" i="1"/>
  <c r="F232" i="1" s="1"/>
  <c r="C233" i="1"/>
  <c r="I232" i="1"/>
  <c r="Q233" i="1" l="1"/>
  <c r="R233" i="1" s="1"/>
  <c r="I233" i="1"/>
  <c r="C234" i="1"/>
  <c r="E233" i="1"/>
  <c r="F233" i="1" s="1"/>
  <c r="M233" i="1"/>
  <c r="N233" i="1" s="1"/>
  <c r="Q234" i="1" l="1"/>
  <c r="R234" i="1" s="1"/>
  <c r="E234" i="1"/>
  <c r="F234" i="1" s="1"/>
  <c r="C235" i="1"/>
  <c r="I234" i="1"/>
  <c r="M234" i="1"/>
  <c r="N234" i="1" s="1"/>
  <c r="Q235" i="1" l="1"/>
  <c r="R235" i="1" s="1"/>
  <c r="M235" i="1"/>
  <c r="N235" i="1" s="1"/>
  <c r="E235" i="1"/>
  <c r="F235" i="1" s="1"/>
  <c r="I235" i="1"/>
  <c r="C236" i="1"/>
  <c r="Q236" i="1" l="1"/>
  <c r="R236" i="1" s="1"/>
  <c r="I236" i="1"/>
  <c r="C237" i="1"/>
  <c r="E236" i="1"/>
  <c r="F236" i="1" s="1"/>
  <c r="M236" i="1"/>
  <c r="N236" i="1" s="1"/>
  <c r="C238" i="1" l="1"/>
  <c r="Q237" i="1"/>
  <c r="R237" i="1" s="1"/>
  <c r="I237" i="1"/>
  <c r="E237" i="1"/>
  <c r="F237" i="1" s="1"/>
  <c r="M237" i="1"/>
  <c r="N237" i="1" s="1"/>
  <c r="Q238" i="1" l="1"/>
  <c r="R238" i="1" s="1"/>
  <c r="E238" i="1"/>
  <c r="F238" i="1" s="1"/>
  <c r="I238" i="1"/>
  <c r="C239" i="1"/>
  <c r="M238" i="1"/>
  <c r="N238" i="1" s="1"/>
  <c r="Q239" i="1" l="1"/>
  <c r="R239" i="1" s="1"/>
  <c r="M239" i="1"/>
  <c r="N239" i="1" s="1"/>
  <c r="C240" i="1"/>
  <c r="I239" i="1"/>
  <c r="E239" i="1"/>
  <c r="F239" i="1" s="1"/>
  <c r="Q240" i="1" l="1"/>
  <c r="R240" i="1" s="1"/>
  <c r="I240" i="1"/>
  <c r="C241" i="1"/>
  <c r="E240" i="1"/>
  <c r="F240" i="1" s="1"/>
  <c r="M240" i="1"/>
  <c r="N240" i="1" s="1"/>
  <c r="Q241" i="1" l="1"/>
  <c r="R241" i="1" s="1"/>
  <c r="M241" i="1"/>
  <c r="N241" i="1" s="1"/>
  <c r="C242" i="1"/>
  <c r="E241" i="1"/>
  <c r="F241" i="1" s="1"/>
  <c r="I241" i="1"/>
  <c r="Q242" i="1" l="1"/>
  <c r="R242" i="1" s="1"/>
  <c r="E242" i="1"/>
  <c r="F242" i="1" s="1"/>
  <c r="M242" i="1"/>
  <c r="N242" i="1" s="1"/>
  <c r="I242" i="1"/>
  <c r="C243" i="1"/>
  <c r="Q243" i="1" l="1"/>
  <c r="R243" i="1" s="1"/>
  <c r="M243" i="1"/>
  <c r="N243" i="1" s="1"/>
  <c r="C244" i="1"/>
  <c r="E243" i="1"/>
  <c r="F243" i="1" s="1"/>
  <c r="I243" i="1"/>
  <c r="Q244" i="1" l="1"/>
  <c r="R244" i="1" s="1"/>
  <c r="E244" i="1"/>
  <c r="F244" i="1" s="1"/>
  <c r="C245" i="1"/>
  <c r="M244" i="1"/>
  <c r="N244" i="1" s="1"/>
  <c r="I244" i="1"/>
  <c r="Q245" i="1" l="1"/>
  <c r="R245" i="1" s="1"/>
  <c r="M245" i="1"/>
  <c r="N245" i="1" s="1"/>
  <c r="E245" i="1"/>
  <c r="F245" i="1" s="1"/>
  <c r="C246" i="1"/>
  <c r="I245" i="1"/>
  <c r="Q246" i="1" l="1"/>
  <c r="R246" i="1" s="1"/>
  <c r="E246" i="1"/>
  <c r="F246" i="1" s="1"/>
  <c r="C247" i="1"/>
  <c r="I246" i="1"/>
  <c r="M246" i="1"/>
  <c r="N246" i="1" s="1"/>
  <c r="Q247" i="1" l="1"/>
  <c r="R247" i="1" s="1"/>
  <c r="E247" i="1"/>
  <c r="F247" i="1" s="1"/>
  <c r="C248" i="1"/>
  <c r="M247" i="1"/>
  <c r="N247" i="1" s="1"/>
  <c r="I247" i="1"/>
  <c r="Q248" i="1" l="1"/>
  <c r="R248" i="1" s="1"/>
  <c r="I248" i="1"/>
  <c r="C249" i="1"/>
  <c r="E248" i="1"/>
  <c r="F248" i="1" s="1"/>
  <c r="M248" i="1"/>
  <c r="N248" i="1" s="1"/>
  <c r="Q249" i="1" l="1"/>
  <c r="R249" i="1" s="1"/>
  <c r="E249" i="1"/>
  <c r="F249" i="1" s="1"/>
  <c r="C250" i="1"/>
  <c r="M249" i="1"/>
  <c r="N249" i="1" s="1"/>
  <c r="I249" i="1"/>
  <c r="Q250" i="1" l="1"/>
  <c r="R250" i="1" s="1"/>
  <c r="I250" i="1"/>
  <c r="C251" i="1"/>
  <c r="E250" i="1"/>
  <c r="F250" i="1" s="1"/>
  <c r="M250" i="1"/>
  <c r="N250" i="1" s="1"/>
  <c r="Q251" i="1" l="1"/>
  <c r="R251" i="1" s="1"/>
  <c r="E251" i="1"/>
  <c r="F251" i="1" s="1"/>
  <c r="C252" i="1"/>
  <c r="I251" i="1"/>
  <c r="M251" i="1"/>
  <c r="N251" i="1" s="1"/>
  <c r="Q252" i="1" l="1"/>
  <c r="R252" i="1" s="1"/>
  <c r="I252" i="1"/>
  <c r="C253" i="1"/>
  <c r="E252" i="1"/>
  <c r="F252" i="1" s="1"/>
  <c r="M252" i="1"/>
  <c r="N252" i="1" s="1"/>
  <c r="Q253" i="1" l="1"/>
  <c r="R253" i="1" s="1"/>
  <c r="E253" i="1"/>
  <c r="F253" i="1" s="1"/>
  <c r="C254" i="1"/>
  <c r="I253" i="1"/>
  <c r="M253" i="1"/>
  <c r="N253" i="1" s="1"/>
  <c r="Q254" i="1" l="1"/>
  <c r="R254" i="1" s="1"/>
  <c r="M254" i="1"/>
  <c r="N254" i="1" s="1"/>
  <c r="C255" i="1"/>
  <c r="I254" i="1"/>
  <c r="E254" i="1"/>
  <c r="F254" i="1" s="1"/>
  <c r="Q255" i="1" l="1"/>
  <c r="R255" i="1" s="1"/>
  <c r="E255" i="1"/>
  <c r="F255" i="1" s="1"/>
  <c r="I255" i="1"/>
  <c r="C256" i="1"/>
  <c r="M255" i="1"/>
  <c r="N255" i="1" s="1"/>
  <c r="C257" i="1" l="1"/>
  <c r="Q256" i="1"/>
  <c r="R256" i="1" s="1"/>
  <c r="I256" i="1"/>
  <c r="M256" i="1"/>
  <c r="N256" i="1" s="1"/>
  <c r="E256" i="1"/>
  <c r="F256" i="1" s="1"/>
  <c r="Q257" i="1" l="1"/>
  <c r="R257" i="1" s="1"/>
  <c r="M257" i="1"/>
  <c r="N257" i="1" s="1"/>
  <c r="I257" i="1"/>
  <c r="E257" i="1"/>
  <c r="F257" i="1" s="1"/>
  <c r="C258" i="1"/>
  <c r="C259" i="1" l="1"/>
  <c r="M258" i="1"/>
  <c r="N258" i="1" s="1"/>
  <c r="E258" i="1"/>
  <c r="F258" i="1" s="1"/>
  <c r="Q258" i="1"/>
  <c r="R258" i="1" s="1"/>
  <c r="I258" i="1"/>
  <c r="E259" i="1" l="1"/>
  <c r="F259" i="1" s="1"/>
  <c r="M259" i="1"/>
  <c r="N259" i="1" s="1"/>
  <c r="I259" i="1"/>
  <c r="Q259" i="1"/>
  <c r="R259" i="1" s="1"/>
  <c r="C260" i="1"/>
  <c r="E260" i="1" l="1"/>
  <c r="F260" i="1" s="1"/>
  <c r="I260" i="1"/>
  <c r="Q260" i="1"/>
  <c r="R260" i="1" s="1"/>
  <c r="M260" i="1"/>
  <c r="N260" i="1" s="1"/>
  <c r="C261" i="1"/>
  <c r="Q261" i="1" l="1"/>
  <c r="R261" i="1" s="1"/>
  <c r="I261" i="1"/>
  <c r="E261" i="1"/>
  <c r="F261" i="1" s="1"/>
  <c r="M261" i="1"/>
  <c r="N261" i="1" s="1"/>
  <c r="C262" i="1"/>
  <c r="C263" i="1" s="1"/>
  <c r="E263" i="1" l="1"/>
  <c r="F263" i="1" s="1"/>
  <c r="Q263" i="1"/>
  <c r="R263" i="1" s="1"/>
  <c r="M263" i="1"/>
  <c r="N263" i="1" s="1"/>
  <c r="I263" i="1"/>
  <c r="C264" i="1"/>
  <c r="Q262" i="1"/>
  <c r="R262" i="1" s="1"/>
  <c r="I262" i="1"/>
  <c r="E262" i="1"/>
  <c r="F262" i="1" s="1"/>
  <c r="M262" i="1"/>
  <c r="N262" i="1" s="1"/>
  <c r="N376" i="1" s="1"/>
  <c r="C265" i="1" l="1"/>
  <c r="E264" i="1"/>
  <c r="F264" i="1" s="1"/>
  <c r="Q264" i="1"/>
  <c r="R264" i="1" s="1"/>
  <c r="I264" i="1"/>
  <c r="M264" i="1"/>
  <c r="N264" i="1" s="1"/>
  <c r="C266" i="1" l="1"/>
  <c r="Q265" i="1"/>
  <c r="R265" i="1" s="1"/>
  <c r="M265" i="1"/>
  <c r="N265" i="1" s="1"/>
  <c r="E265" i="1"/>
  <c r="F265" i="1" s="1"/>
  <c r="I265" i="1"/>
  <c r="Q266" i="1" l="1"/>
  <c r="R266" i="1" s="1"/>
  <c r="M266" i="1"/>
  <c r="N266" i="1" s="1"/>
  <c r="I266" i="1"/>
  <c r="E266" i="1"/>
  <c r="F266" i="1" s="1"/>
  <c r="C267" i="1"/>
  <c r="Q267" i="1" l="1"/>
  <c r="R267" i="1" s="1"/>
  <c r="M267" i="1"/>
  <c r="N267" i="1" s="1"/>
  <c r="E267" i="1"/>
  <c r="F267" i="1" s="1"/>
  <c r="I267" i="1"/>
  <c r="C268" i="1"/>
  <c r="M268" i="1" l="1"/>
  <c r="N268" i="1" s="1"/>
  <c r="E268" i="1"/>
  <c r="F268" i="1" s="1"/>
  <c r="C269" i="1"/>
  <c r="I268" i="1"/>
  <c r="Q268" i="1"/>
  <c r="R268" i="1" s="1"/>
  <c r="I269" i="1" l="1"/>
  <c r="E269" i="1"/>
  <c r="F269" i="1" s="1"/>
  <c r="Q269" i="1"/>
  <c r="R269" i="1" s="1"/>
  <c r="C270" i="1"/>
  <c r="M269" i="1"/>
  <c r="N269" i="1" s="1"/>
  <c r="I270" i="1" l="1"/>
  <c r="E270" i="1"/>
  <c r="F270" i="1" s="1"/>
  <c r="Q270" i="1"/>
  <c r="R270" i="1" s="1"/>
  <c r="C271" i="1"/>
  <c r="M270" i="1"/>
  <c r="N270" i="1" s="1"/>
  <c r="E271" i="1" l="1"/>
  <c r="F271" i="1" s="1"/>
  <c r="C272" i="1"/>
  <c r="Q271" i="1"/>
  <c r="R271" i="1" s="1"/>
  <c r="I271" i="1"/>
  <c r="M271" i="1"/>
  <c r="N271" i="1" s="1"/>
  <c r="C273" i="1" l="1"/>
  <c r="E272" i="1"/>
  <c r="F272" i="1" s="1"/>
  <c r="Q272" i="1"/>
  <c r="R272" i="1" s="1"/>
  <c r="M272" i="1"/>
  <c r="N272" i="1" s="1"/>
  <c r="I272" i="1"/>
  <c r="C274" i="1" l="1"/>
  <c r="Q273" i="1"/>
  <c r="R273" i="1" s="1"/>
  <c r="I273" i="1"/>
  <c r="M273" i="1"/>
  <c r="N273" i="1" s="1"/>
  <c r="E273" i="1"/>
  <c r="F273" i="1" s="1"/>
  <c r="M274" i="1" l="1"/>
  <c r="N274" i="1" s="1"/>
  <c r="I274" i="1"/>
  <c r="E274" i="1"/>
  <c r="F274" i="1" s="1"/>
  <c r="Q274" i="1"/>
  <c r="R274" i="1" s="1"/>
  <c r="Q275" i="1" l="1"/>
  <c r="R275" i="1" s="1"/>
  <c r="R376" i="1" s="1"/>
  <c r="C278" i="1" l="1"/>
  <c r="C279" i="1" l="1"/>
  <c r="Q278" i="1"/>
  <c r="C280" i="1" l="1"/>
  <c r="Q279" i="1"/>
  <c r="C281" i="1" l="1"/>
  <c r="Q280" i="1"/>
  <c r="Q281" i="1" l="1"/>
  <c r="C282" i="1"/>
  <c r="C283" i="1" l="1"/>
  <c r="Q282" i="1"/>
  <c r="C284" i="1" l="1"/>
  <c r="Q283" i="1"/>
  <c r="C285" i="1" l="1"/>
  <c r="Q284" i="1"/>
  <c r="C286" i="1" l="1"/>
  <c r="Q285" i="1"/>
  <c r="C287" i="1" l="1"/>
  <c r="Q286" i="1"/>
  <c r="Q287" i="1" l="1"/>
  <c r="C288" i="1"/>
  <c r="C289" i="1" l="1"/>
  <c r="Q288" i="1"/>
  <c r="C290" i="1" l="1"/>
  <c r="Q289" i="1"/>
  <c r="C291" i="1" l="1"/>
  <c r="Q290" i="1"/>
  <c r="Q291" i="1" l="1"/>
  <c r="C292" i="1"/>
  <c r="C293" i="1" l="1"/>
  <c r="Q292" i="1"/>
  <c r="C294" i="1" l="1"/>
  <c r="Q293" i="1"/>
  <c r="C295" i="1" l="1"/>
  <c r="Q294" i="1"/>
  <c r="C296" i="1" l="1"/>
  <c r="Q295" i="1"/>
  <c r="C297" i="1" l="1"/>
  <c r="Q296" i="1"/>
  <c r="C298" i="1" l="1"/>
  <c r="Q297" i="1"/>
  <c r="C299" i="1" l="1"/>
  <c r="Q298" i="1"/>
  <c r="C300" i="1" l="1"/>
  <c r="Q299" i="1"/>
  <c r="C301" i="1" l="1"/>
  <c r="Q300" i="1"/>
  <c r="C302" i="1" l="1"/>
  <c r="Q301" i="1"/>
  <c r="C303" i="1" l="1"/>
  <c r="Q302" i="1"/>
  <c r="C304" i="1" l="1"/>
  <c r="Q303" i="1"/>
  <c r="C305" i="1" l="1"/>
  <c r="Q304" i="1"/>
  <c r="C306" i="1" l="1"/>
  <c r="Q305" i="1"/>
  <c r="C307" i="1" l="1"/>
  <c r="Q306" i="1"/>
  <c r="C308" i="1" l="1"/>
  <c r="Q307" i="1"/>
  <c r="C309" i="1" l="1"/>
  <c r="Q308" i="1"/>
  <c r="C310" i="1" l="1"/>
  <c r="Q309" i="1"/>
  <c r="C311" i="1" l="1"/>
  <c r="Q310" i="1"/>
  <c r="C312" i="1" l="1"/>
  <c r="Q311" i="1"/>
  <c r="C313" i="1" l="1"/>
  <c r="Q312" i="1"/>
  <c r="C314" i="1" l="1"/>
  <c r="Q313" i="1"/>
  <c r="C315" i="1" l="1"/>
  <c r="Q314" i="1"/>
  <c r="C316" i="1" l="1"/>
  <c r="Q315" i="1"/>
  <c r="C317" i="1" l="1"/>
  <c r="Q316" i="1"/>
  <c r="C318" i="1" l="1"/>
  <c r="Q317" i="1"/>
  <c r="C319" i="1" l="1"/>
  <c r="Q318" i="1"/>
  <c r="C320" i="1" l="1"/>
  <c r="Q319" i="1"/>
  <c r="C321" i="1" l="1"/>
  <c r="Q320" i="1"/>
  <c r="C322" i="1" l="1"/>
  <c r="Q321" i="1"/>
  <c r="C323" i="1" l="1"/>
  <c r="Q322" i="1"/>
  <c r="C324" i="1" l="1"/>
  <c r="Q323" i="1"/>
  <c r="C325" i="1" l="1"/>
  <c r="Q324" i="1"/>
  <c r="C326" i="1" l="1"/>
  <c r="Q325" i="1"/>
  <c r="C327" i="1" l="1"/>
  <c r="Q326" i="1"/>
  <c r="C328" i="1" l="1"/>
  <c r="Q327" i="1"/>
  <c r="C329" i="1" l="1"/>
  <c r="Q328" i="1"/>
  <c r="C330" i="1" l="1"/>
  <c r="Q329" i="1"/>
  <c r="C331" i="1" l="1"/>
  <c r="Q330" i="1"/>
  <c r="C332" i="1" l="1"/>
  <c r="Q331" i="1"/>
  <c r="C333" i="1" l="1"/>
  <c r="Q332" i="1"/>
  <c r="C334" i="1" l="1"/>
  <c r="Q333" i="1"/>
  <c r="C335" i="1" l="1"/>
  <c r="Q334" i="1"/>
  <c r="C336" i="1" l="1"/>
  <c r="Q335" i="1"/>
  <c r="C337" i="1" l="1"/>
  <c r="Q336" i="1"/>
  <c r="C338" i="1" l="1"/>
  <c r="Q337" i="1"/>
  <c r="C339" i="1" l="1"/>
  <c r="Q338" i="1"/>
  <c r="Q339" i="1" l="1"/>
  <c r="C340" i="1"/>
  <c r="C341" i="1" l="1"/>
  <c r="Q340" i="1"/>
  <c r="C342" i="1" l="1"/>
  <c r="Q341" i="1"/>
  <c r="C343" i="1" l="1"/>
  <c r="Q342" i="1"/>
  <c r="C344" i="1" l="1"/>
  <c r="Q343" i="1"/>
  <c r="Q344" i="1" l="1"/>
  <c r="C345" i="1"/>
  <c r="Q345" i="1" l="1"/>
  <c r="C346" i="1"/>
  <c r="C347" i="1" l="1"/>
  <c r="Q346" i="1"/>
  <c r="Q347" i="1" l="1"/>
  <c r="C348" i="1"/>
  <c r="Q348" i="1" l="1"/>
  <c r="C349" i="1"/>
  <c r="C350" i="1" l="1"/>
  <c r="Q349" i="1"/>
  <c r="Q350" i="1" l="1"/>
  <c r="C351" i="1"/>
  <c r="C352" i="1" l="1"/>
  <c r="Q351" i="1"/>
  <c r="Q352" i="1" l="1"/>
  <c r="C353" i="1"/>
  <c r="Q353" i="1" l="1"/>
  <c r="C354" i="1"/>
  <c r="Q354" i="1" l="1"/>
  <c r="C355" i="1"/>
  <c r="Q355" i="1" l="1"/>
  <c r="C356" i="1"/>
  <c r="Q356" i="1" l="1"/>
  <c r="C357" i="1"/>
  <c r="Q357" i="1" l="1"/>
  <c r="C358" i="1"/>
  <c r="C359" i="1" l="1"/>
  <c r="Q358" i="1"/>
  <c r="Q359" i="1" l="1"/>
  <c r="C360" i="1"/>
  <c r="C361" i="1" l="1"/>
  <c r="Q360" i="1"/>
  <c r="Q361" i="1" l="1"/>
  <c r="C362" i="1"/>
  <c r="Q362" i="1" l="1"/>
  <c r="C363" i="1"/>
  <c r="Q363" i="1" l="1"/>
  <c r="C364" i="1"/>
  <c r="Q364" i="1" l="1"/>
  <c r="C365" i="1"/>
  <c r="C366" i="1" l="1"/>
  <c r="Q365" i="1"/>
  <c r="C367" i="1" l="1"/>
  <c r="Q366" i="1"/>
  <c r="Q367" i="1" l="1"/>
  <c r="C368" i="1"/>
  <c r="C369" i="1" l="1"/>
  <c r="Q368" i="1"/>
  <c r="C370" i="1" l="1"/>
  <c r="Q369" i="1"/>
  <c r="Q370" i="1" l="1"/>
  <c r="C371" i="1"/>
  <c r="C372" i="1" l="1"/>
  <c r="Q371" i="1"/>
  <c r="Q372" i="1" l="1"/>
  <c r="C373" i="1"/>
  <c r="C374" i="1" l="1"/>
  <c r="Q373" i="1"/>
  <c r="Q374" i="1" l="1"/>
  <c r="C375" i="1"/>
  <c r="Q375" i="1" s="1"/>
</calcChain>
</file>

<file path=xl/sharedStrings.xml><?xml version="1.0" encoding="utf-8"?>
<sst xmlns="http://schemas.openxmlformats.org/spreadsheetml/2006/main" count="34" uniqueCount="23">
  <si>
    <t>a</t>
    <phoneticPr fontId="1"/>
  </si>
  <si>
    <t>x-b</t>
    <phoneticPr fontId="1"/>
  </si>
  <si>
    <t>C0</t>
    <phoneticPr fontId="1"/>
  </si>
  <si>
    <t>https://gis.jag-japan.com/covid19jp/</t>
    <phoneticPr fontId="1"/>
  </si>
  <si>
    <t>a1</t>
    <phoneticPr fontId="1"/>
  </si>
  <si>
    <t>x-b1</t>
    <phoneticPr fontId="1"/>
  </si>
  <si>
    <t>C1</t>
    <phoneticPr fontId="1"/>
  </si>
  <si>
    <t>a0</t>
    <phoneticPr fontId="1"/>
  </si>
  <si>
    <t>x-b0</t>
    <phoneticPr fontId="1"/>
  </si>
  <si>
    <t>緊急事態宣言　発令</t>
    <rPh sb="0" eb="2">
      <t>キンキュウ</t>
    </rPh>
    <rPh sb="2" eb="4">
      <t>ジタイ</t>
    </rPh>
    <rPh sb="4" eb="6">
      <t>センゲン</t>
    </rPh>
    <rPh sb="7" eb="9">
      <t>ハツレイ</t>
    </rPh>
    <phoneticPr fontId="1"/>
  </si>
  <si>
    <t>a0</t>
  </si>
  <si>
    <t>x-b0</t>
  </si>
  <si>
    <t>C0</t>
  </si>
  <si>
    <t>a1</t>
  </si>
  <si>
    <t>x-b1</t>
  </si>
  <si>
    <t>C1</t>
  </si>
  <si>
    <t>緊急事態宣言　発令</t>
  </si>
  <si>
    <t>a2</t>
    <phoneticPr fontId="1"/>
  </si>
  <si>
    <t>x-b2</t>
    <phoneticPr fontId="1"/>
  </si>
  <si>
    <t>C2</t>
    <phoneticPr fontId="1"/>
  </si>
  <si>
    <t>a3</t>
    <phoneticPr fontId="1"/>
  </si>
  <si>
    <t>x-b3</t>
    <phoneticPr fontId="1"/>
  </si>
  <si>
    <t>C3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</si>
</sst>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0" xfId="1">
      <alignment vertical="center"/>
    </xf>
    <xf numFmtId="176" fontId="0" fillId="0" borderId="0" xfId="0" applyNumberForma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を１日目として１つのシグモイド関数でカーブフィッティング</a:t>
            </a:r>
            <a:endParaRPr lang="ja-JP" altLang="en-US"/>
          </a:p>
        </c:rich>
      </c:tx>
      <c:layout>
        <c:manualLayout>
          <c:xMode val="edge"/>
          <c:yMode val="edge"/>
          <c:x val="0.10310838054761369"/>
          <c:y val="2.2222222222222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Sheet1!$C$1:$C$222</c:f>
              <c:numCache>
                <c:formatCode>General</c:formatCode>
                <c:ptCount val="2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</c:numCache>
            </c:numRef>
          </c:xVal>
          <c:yVal>
            <c:numRef>
              <c:f>Sheet1!$E$1:$E$222</c:f>
              <c:numCache>
                <c:formatCode>General</c:formatCode>
                <c:ptCount val="222"/>
                <c:pt idx="0">
                  <c:v>12.752822838753378</c:v>
                </c:pt>
                <c:pt idx="1">
                  <c:v>14.330467743636849</c:v>
                </c:pt>
                <c:pt idx="2">
                  <c:v>16.103098223620293</c:v>
                </c:pt>
                <c:pt idx="3">
                  <c:v>18.094764758250033</c:v>
                </c:pt>
                <c:pt idx="4">
                  <c:v>20.332471638971544</c:v>
                </c:pt>
                <c:pt idx="5">
                  <c:v>22.846536414716933</c:v>
                </c:pt>
                <c:pt idx="6">
                  <c:v>25.670992201495515</c:v>
                </c:pt>
                <c:pt idx="7">
                  <c:v>28.844037736038612</c:v>
                </c:pt>
                <c:pt idx="8">
                  <c:v>32.40854054721224</c:v>
                </c:pt>
                <c:pt idx="9">
                  <c:v>36.412599145353518</c:v>
                </c:pt>
                <c:pt idx="10">
                  <c:v>40.910170685815167</c:v>
                </c:pt>
                <c:pt idx="11">
                  <c:v>45.961771143586923</c:v>
                </c:pt>
                <c:pt idx="12">
                  <c:v>51.635255632852605</c:v>
                </c:pt>
                <c:pt idx="13">
                  <c:v>58.006687107032811</c:v>
                </c:pt>
                <c:pt idx="14">
                  <c:v>65.161302264824357</c:v>
                </c:pt>
                <c:pt idx="15">
                  <c:v>73.194584043537304</c:v>
                </c:pt>
                <c:pt idx="16">
                  <c:v>82.2134505725829</c:v>
                </c:pt>
                <c:pt idx="17">
                  <c:v>92.337570847660672</c:v>
                </c:pt>
                <c:pt idx="18">
                  <c:v>103.70081761850628</c:v>
                </c:pt>
                <c:pt idx="19">
                  <c:v>116.45286799379558</c:v>
                </c:pt>
                <c:pt idx="20">
                  <c:v>130.7609619717893</c:v>
                </c:pt>
                <c:pt idx="21">
                  <c:v>146.81182839866693</c:v>
                </c:pt>
                <c:pt idx="22">
                  <c:v>164.81378660632265</c:v>
                </c:pt>
                <c:pt idx="23">
                  <c:v>184.99903002504399</c:v>
                </c:pt>
                <c:pt idx="24">
                  <c:v>207.62609520558044</c:v>
                </c:pt>
                <c:pt idx="25">
                  <c:v>232.98251568045652</c:v>
                </c:pt>
                <c:pt idx="26">
                  <c:v>261.38765466141678</c:v>
                </c:pt>
                <c:pt idx="27">
                  <c:v>293.19570337511266</c:v>
                </c:pt>
                <c:pt idx="28">
                  <c:v>328.7988224987252</c:v>
                </c:pt>
                <c:pt idx="29">
                  <c:v>368.63039223927751</c:v>
                </c:pt>
                <c:pt idx="30">
                  <c:v>413.16832163267316</c:v>
                </c:pt>
                <c:pt idx="31">
                  <c:v>462.93834912460517</c:v>
                </c:pt>
                <c:pt idx="32">
                  <c:v>518.51724394268786</c:v>
                </c:pt>
                <c:pt idx="33">
                  <c:v>580.53579073245726</c:v>
                </c:pt>
                <c:pt idx="34">
                  <c:v>649.6814080771976</c:v>
                </c:pt>
                <c:pt idx="35">
                  <c:v>726.70021472598671</c:v>
                </c:pt>
                <c:pt idx="36">
                  <c:v>812.39831581886347</c:v>
                </c:pt>
                <c:pt idx="37">
                  <c:v>907.64203581758966</c:v>
                </c:pt>
                <c:pt idx="38">
                  <c:v>1013.356776613217</c:v>
                </c:pt>
                <c:pt idx="39">
                  <c:v>1130.5241307062042</c:v>
                </c:pt>
                <c:pt idx="40">
                  <c:v>1260.176833951366</c:v>
                </c:pt>
                <c:pt idx="41">
                  <c:v>1403.3911050904933</c:v>
                </c:pt>
                <c:pt idx="42">
                  <c:v>1561.2758967893899</c:v>
                </c:pt>
                <c:pt idx="43">
                  <c:v>1734.9585835549408</c:v>
                </c:pt>
                <c:pt idx="44">
                  <c:v>1925.566645807123</c:v>
                </c:pt>
                <c:pt idx="45">
                  <c:v>2134.2049878523517</c:v>
                </c:pt>
                <c:pt idx="46">
                  <c:v>2361.9286622680506</c:v>
                </c:pt>
                <c:pt idx="47">
                  <c:v>2609.710974930957</c:v>
                </c:pt>
                <c:pt idx="48">
                  <c:v>2878.4072211270991</c:v>
                </c:pt>
                <c:pt idx="49">
                  <c:v>3168.7146555363242</c:v>
                </c:pt>
                <c:pt idx="50">
                  <c:v>3481.1297200551899</c:v>
                </c:pt>
                <c:pt idx="51">
                  <c:v>3815.9040239327483</c:v>
                </c:pt>
                <c:pt idx="52">
                  <c:v>4173.0010564823006</c:v>
                </c:pt>
                <c:pt idx="53">
                  <c:v>4552.0560642470964</c:v>
                </c:pt>
                <c:pt idx="54">
                  <c:v>4952.3418789812531</c:v>
                </c:pt>
                <c:pt idx="55">
                  <c:v>5372.7436691566718</c:v>
                </c:pt>
                <c:pt idx="56">
                  <c:v>5811.745536282614</c:v>
                </c:pt>
                <c:pt idx="57">
                  <c:v>6267.4315326358001</c:v>
                </c:pt>
                <c:pt idx="58">
                  <c:v>6737.5030120842321</c:v>
                </c:pt>
                <c:pt idx="59">
                  <c:v>7219.3132551060644</c:v>
                </c:pt>
                <c:pt idx="60">
                  <c:v>7709.9190968150524</c:v>
                </c:pt>
                <c:pt idx="61">
                  <c:v>8206.147945446628</c:v>
                </c:pt>
                <c:pt idx="62">
                  <c:v>8704.6772582899066</c:v>
                </c:pt>
                <c:pt idx="63">
                  <c:v>9202.1224082565604</c:v>
                </c:pt>
                <c:pt idx="64">
                  <c:v>9695.1280806985487</c:v>
                </c:pt>
                <c:pt idx="65">
                  <c:v>10180.457999389317</c:v>
                </c:pt>
                <c:pt idx="66">
                  <c:v>10655.077942323947</c:v>
                </c:pt>
                <c:pt idx="67">
                  <c:v>11116.227648561113</c:v>
                </c:pt>
                <c:pt idx="68">
                  <c:v>11561.47824475609</c:v>
                </c:pt>
                <c:pt idx="69">
                  <c:v>11988.773092384985</c:v>
                </c:pt>
                <c:pt idx="70">
                  <c:v>12396.451309148451</c:v>
                </c:pt>
                <c:pt idx="71">
                  <c:v>12783.254492087148</c:v>
                </c:pt>
                <c:pt idx="72">
                  <c:v>13148.318237584792</c:v>
                </c:pt>
                <c:pt idx="73">
                  <c:v>13491.150832573105</c:v>
                </c:pt>
                <c:pt idx="74">
                  <c:v>13811.601950064294</c:v>
                </c:pt>
                <c:pt idx="75">
                  <c:v>14109.824333944323</c:v>
                </c:pt>
                <c:pt idx="76">
                  <c:v>14386.231349641161</c:v>
                </c:pt>
                <c:pt idx="77">
                  <c:v>14641.452974989332</c:v>
                </c:pt>
                <c:pt idx="78">
                  <c:v>14876.292381141064</c:v>
                </c:pt>
                <c:pt idx="79">
                  <c:v>15091.684773414678</c:v>
                </c:pt>
                <c:pt idx="80">
                  <c:v>15288.659681225665</c:v>
                </c:pt>
                <c:pt idx="81">
                  <c:v>15468.307444343845</c:v>
                </c:pt>
                <c:pt idx="82">
                  <c:v>15631.750264171256</c:v>
                </c:pt>
                <c:pt idx="83">
                  <c:v>15780.117884902464</c:v>
                </c:pt>
                <c:pt idx="84">
                  <c:v>15914.527741512095</c:v>
                </c:pt>
                <c:pt idx="85">
                  <c:v>16036.069253756952</c:v>
                </c:pt>
                <c:pt idx="86">
                  <c:v>16145.791847972199</c:v>
                </c:pt>
                <c:pt idx="87">
                  <c:v>16244.696239842222</c:v>
                </c:pt>
                <c:pt idx="88">
                  <c:v>16333.728499938405</c:v>
                </c:pt>
                <c:pt idx="89">
                  <c:v>16413.776439041252</c:v>
                </c:pt>
                <c:pt idx="90">
                  <c:v>16485.667883073587</c:v>
                </c:pt>
                <c:pt idx="91">
                  <c:v>16550.170450601065</c:v>
                </c:pt>
                <c:pt idx="92">
                  <c:v>16607.992493764501</c:v>
                </c:pt>
                <c:pt idx="93">
                  <c:v>16659.784912191168</c:v>
                </c:pt>
                <c:pt idx="94">
                  <c:v>16706.143596172395</c:v>
                </c:pt>
                <c:pt idx="95">
                  <c:v>16747.612298498334</c:v>
                </c:pt>
                <c:pt idx="96">
                  <c:v>16784.68577288833</c:v>
                </c:pt>
                <c:pt idx="97">
                  <c:v>16817.813050587181</c:v>
                </c:pt>
                <c:pt idx="98">
                  <c:v>16847.400755438826</c:v>
                </c:pt>
                <c:pt idx="99">
                  <c:v>16873.816381869015</c:v>
                </c:pt>
                <c:pt idx="100">
                  <c:v>16897.391480121543</c:v>
                </c:pt>
                <c:pt idx="101">
                  <c:v>16918.424709279265</c:v>
                </c:pt>
                <c:pt idx="102">
                  <c:v>16937.184731561243</c:v>
                </c:pt>
                <c:pt idx="103">
                  <c:v>16953.912931603674</c:v>
                </c:pt>
                <c:pt idx="104">
                  <c:v>16968.82595235281</c:v>
                </c:pt>
                <c:pt idx="105">
                  <c:v>16982.118045224372</c:v>
                </c:pt>
                <c:pt idx="106">
                  <c:v>16993.963236667641</c:v>
                </c:pt>
                <c:pt idx="107">
                  <c:v>17004.517316515299</c:v>
                </c:pt>
                <c:pt idx="108">
                  <c:v>17013.919655757261</c:v>
                </c:pt>
                <c:pt idx="109">
                  <c:v>17022.294862860694</c:v>
                </c:pt>
                <c:pt idx="110">
                  <c:v>17029.754288644122</c:v>
                </c:pt>
                <c:pt idx="111">
                  <c:v>17036.397390143207</c:v>
                </c:pt>
                <c:pt idx="112">
                  <c:v>17042.312963994398</c:v>
                </c:pt>
                <c:pt idx="113">
                  <c:v>17047.580259701743</c:v>
                </c:pt>
                <c:pt idx="114">
                  <c:v>17052.269982813632</c:v>
                </c:pt>
                <c:pt idx="115">
                  <c:v>17056.445197577013</c:v>
                </c:pt>
                <c:pt idx="116">
                  <c:v>17060.162138100073</c:v>
                </c:pt>
                <c:pt idx="117">
                  <c:v>17063.470936473692</c:v>
                </c:pt>
                <c:pt idx="118">
                  <c:v>17066.416275702442</c:v>
                </c:pt>
                <c:pt idx="119">
                  <c:v>17069.037974695537</c:v>
                </c:pt>
                <c:pt idx="120">
                  <c:v>17071.371511980651</c:v>
                </c:pt>
                <c:pt idx="121">
                  <c:v>17073.448494237753</c:v>
                </c:pt>
                <c:pt idx="122">
                  <c:v>17075.297075212649</c:v>
                </c:pt>
                <c:pt idx="123">
                  <c:v>17076.942330064063</c:v>
                </c:pt>
                <c:pt idx="124">
                  <c:v>17078.406589726346</c:v>
                </c:pt>
                <c:pt idx="125">
                  <c:v>17079.70973943275</c:v>
                </c:pt>
                <c:pt idx="126">
                  <c:v>17080.869485141029</c:v>
                </c:pt>
                <c:pt idx="127">
                  <c:v>17081.901591233771</c:v>
                </c:pt>
                <c:pt idx="128">
                  <c:v>17082.820092528134</c:v>
                </c:pt>
                <c:pt idx="129">
                  <c:v>17083.637483322233</c:v>
                </c:pt>
                <c:pt idx="130">
                  <c:v>17084.364885926243</c:v>
                </c:pt>
                <c:pt idx="131">
                  <c:v>17085.012200873676</c:v>
                </c:pt>
                <c:pt idx="132">
                  <c:v>17085.588240779714</c:v>
                </c:pt>
                <c:pt idx="133">
                  <c:v>17086.100849607479</c:v>
                </c:pt>
                <c:pt idx="134">
                  <c:v>17086.557008917622</c:v>
                </c:pt>
                <c:pt idx="135">
                  <c:v>17086.962932509687</c:v>
                </c:pt>
                <c:pt idx="136">
                  <c:v>17087.324150713928</c:v>
                </c:pt>
                <c:pt idx="137">
                  <c:v>17087.645585457678</c:v>
                </c:pt>
                <c:pt idx="138">
                  <c:v>17087.931617109964</c:v>
                </c:pt>
                <c:pt idx="139">
                  <c:v>17088.186144000134</c:v>
                </c:pt>
                <c:pt idx="140">
                  <c:v>17088.412635409539</c:v>
                </c:pt>
                <c:pt idx="141">
                  <c:v>17088.61417874914</c:v>
                </c:pt>
                <c:pt idx="142">
                  <c:v>17088.793521558477</c:v>
                </c:pt>
                <c:pt idx="143">
                  <c:v>17088.953108892634</c:v>
                </c:pt>
                <c:pt idx="144">
                  <c:v>17089.095116602184</c:v>
                </c:pt>
                <c:pt idx="145">
                  <c:v>17089.221480956039</c:v>
                </c:pt>
                <c:pt idx="146">
                  <c:v>17089.333925008188</c:v>
                </c:pt>
                <c:pt idx="147">
                  <c:v>17089.433982065522</c:v>
                </c:pt>
                <c:pt idx="148">
                  <c:v>17089.52301657484</c:v>
                </c:pt>
                <c:pt idx="149">
                  <c:v>17089.602242712379</c:v>
                </c:pt>
                <c:pt idx="150">
                  <c:v>17089.672740928279</c:v>
                </c:pt>
                <c:pt idx="151">
                  <c:v>17089.735472670644</c:v>
                </c:pt>
                <c:pt idx="152">
                  <c:v>17089.791293489219</c:v>
                </c:pt>
                <c:pt idx="153">
                  <c:v>17089.840964696938</c:v>
                </c:pt>
                <c:pt idx="154">
                  <c:v>17089.885163747775</c:v>
                </c:pt>
                <c:pt idx="155">
                  <c:v>17089.92449347223</c:v>
                </c:pt>
                <c:pt idx="156">
                  <c:v>17089.959490295994</c:v>
                </c:pt>
                <c:pt idx="157">
                  <c:v>17089.990631553752</c:v>
                </c:pt>
                <c:pt idx="158">
                  <c:v>17090.018341997646</c:v>
                </c:pt>
                <c:pt idx="159">
                  <c:v>17090.042999589041</c:v>
                </c:pt>
                <c:pt idx="160">
                  <c:v>17090.064940652504</c:v>
                </c:pt>
                <c:pt idx="161">
                  <c:v>17090.084464462183</c:v>
                </c:pt>
                <c:pt idx="162">
                  <c:v>17090.101837323025</c:v>
                </c:pt>
                <c:pt idx="163">
                  <c:v>17090.11729620257</c:v>
                </c:pt>
                <c:pt idx="164">
                  <c:v>17090.13105196269</c:v>
                </c:pt>
                <c:pt idx="165">
                  <c:v>17090.143292235352</c:v>
                </c:pt>
                <c:pt idx="166">
                  <c:v>17090.154183981682</c:v>
                </c:pt>
                <c:pt idx="167">
                  <c:v>17090.163875769085</c:v>
                </c:pt>
                <c:pt idx="168">
                  <c:v>17090.172499797576</c:v>
                </c:pt>
                <c:pt idx="169">
                  <c:v>17090.180173702862</c:v>
                </c:pt>
                <c:pt idx="170">
                  <c:v>17090.187002160837</c:v>
                </c:pt>
                <c:pt idx="171">
                  <c:v>17090.193078315322</c:v>
                </c:pt>
                <c:pt idx="172">
                  <c:v>17090.198485048491</c:v>
                </c:pt>
                <c:pt idx="173">
                  <c:v>17090.203296111387</c:v>
                </c:pt>
                <c:pt idx="174">
                  <c:v>17090.207577129873</c:v>
                </c:pt>
                <c:pt idx="175">
                  <c:v>17090.211386499785</c:v>
                </c:pt>
                <c:pt idx="176">
                  <c:v>17090.214776183431</c:v>
                </c:pt>
                <c:pt idx="177">
                  <c:v>17090.217792418389</c:v>
                </c:pt>
                <c:pt idx="178">
                  <c:v>17090.220476348182</c:v>
                </c:pt>
                <c:pt idx="179">
                  <c:v>17090.222864583509</c:v>
                </c:pt>
                <c:pt idx="180">
                  <c:v>17090.224989701615</c:v>
                </c:pt>
                <c:pt idx="181">
                  <c:v>17090.226880690654</c:v>
                </c:pt>
                <c:pt idx="182">
                  <c:v>17090.22856334511</c:v>
                </c:pt>
                <c:pt idx="183">
                  <c:v>17090.230060617643</c:v>
                </c:pt>
                <c:pt idx="184">
                  <c:v>17090.231392932186</c:v>
                </c:pt>
                <c:pt idx="185">
                  <c:v>17090.232578462525</c:v>
                </c:pt>
                <c:pt idx="186">
                  <c:v>17090.233633380187</c:v>
                </c:pt>
                <c:pt idx="187">
                  <c:v>17090.234572075078</c:v>
                </c:pt>
                <c:pt idx="188">
                  <c:v>17090.23540735172</c:v>
                </c:pt>
                <c:pt idx="189">
                  <c:v>17090.236150603945</c:v>
                </c:pt>
                <c:pt idx="190">
                  <c:v>17090.236811970284</c:v>
                </c:pt>
                <c:pt idx="191">
                  <c:v>17090.237400472302</c:v>
                </c:pt>
                <c:pt idx="192">
                  <c:v>17090.23792413764</c:v>
                </c:pt>
                <c:pt idx="193">
                  <c:v>17090.238390109498</c:v>
                </c:pt>
                <c:pt idx="194">
                  <c:v>17090.238804744105</c:v>
                </c:pt>
                <c:pt idx="195">
                  <c:v>17090.23917369741</c:v>
                </c:pt>
                <c:pt idx="196">
                  <c:v>17090.23950200223</c:v>
                </c:pt>
                <c:pt idx="197">
                  <c:v>17090.239794136913</c:v>
                </c:pt>
                <c:pt idx="198">
                  <c:v>17090.2400540864</c:v>
                </c:pt>
                <c:pt idx="199">
                  <c:v>17090.24028539662</c:v>
                </c:pt>
                <c:pt idx="200">
                  <c:v>17090.240491222827</c:v>
                </c:pt>
                <c:pt idx="201">
                  <c:v>17090.240674372653</c:v>
                </c:pt>
                <c:pt idx="202">
                  <c:v>17090.240837344416</c:v>
                </c:pt>
                <c:pt idx="203">
                  <c:v>17090.240982361178</c:v>
                </c:pt>
                <c:pt idx="204">
                  <c:v>17090.241111401087</c:v>
                </c:pt>
                <c:pt idx="205">
                  <c:v>17090.241226224356</c:v>
                </c:pt>
                <c:pt idx="206">
                  <c:v>17090.24132839726</c:v>
                </c:pt>
                <c:pt idx="207">
                  <c:v>17090.241419313526</c:v>
                </c:pt>
                <c:pt idx="208">
                  <c:v>17090.24150021332</c:v>
                </c:pt>
                <c:pt idx="209">
                  <c:v>17090.241572200186</c:v>
                </c:pt>
                <c:pt idx="210">
                  <c:v>17090.24163625608</c:v>
                </c:pt>
                <c:pt idx="211">
                  <c:v>17090.241693254782</c:v>
                </c:pt>
                <c:pt idx="212">
                  <c:v>17090.241743973795</c:v>
                </c:pt>
                <c:pt idx="213">
                  <c:v>17090.241789104966</c:v>
                </c:pt>
                <c:pt idx="214">
                  <c:v>17090.24182926393</c:v>
                </c:pt>
                <c:pt idx="215">
                  <c:v>17090.241864998479</c:v>
                </c:pt>
                <c:pt idx="216">
                  <c:v>17090.241896796066</c:v>
                </c:pt>
                <c:pt idx="217">
                  <c:v>17090.241925090431</c:v>
                </c:pt>
                <c:pt idx="218">
                  <c:v>17090.24195026754</c:v>
                </c:pt>
                <c:pt idx="219">
                  <c:v>17090.241972670825</c:v>
                </c:pt>
                <c:pt idx="220">
                  <c:v>17090.241992605883</c:v>
                </c:pt>
                <c:pt idx="221">
                  <c:v>17090.242010344646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4F-4C4C-99B0-7AE7E34054B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Sheet1!$C$1:$C$132</c:f>
              <c:numCache>
                <c:formatCode>General</c:formatCode>
                <c:ptCount val="1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</c:numCache>
            </c:numRef>
          </c:xVal>
          <c:yVal>
            <c:numRef>
              <c:f>Sheet1!$D$1:$D$132</c:f>
              <c:numCache>
                <c:formatCode>General</c:formatCode>
                <c:ptCount val="132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4F-4C4C-99B0-7AE7E3405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を１日目として２つのシグモイド関数の和で</a:t>
            </a:r>
            <a:r>
              <a:rPr lang="ja-JP" altLang="ja-JP" sz="1400" b="0" i="0" u="none" strike="noStrike" baseline="0">
                <a:effectLst/>
              </a:rPr>
              <a:t>カーブフィッティング</a:t>
            </a:r>
            <a:endParaRPr lang="ja-JP" altLang="en-US"/>
          </a:p>
        </c:rich>
      </c:tx>
      <c:layout>
        <c:manualLayout>
          <c:xMode val="edge"/>
          <c:yMode val="edge"/>
          <c:x val="0.11016551749143404"/>
          <c:y val="8.88888888888888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Sheet1!$C$1:$C$376</c:f>
              <c:numCache>
                <c:formatCode>General</c:formatCode>
                <c:ptCount val="3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</c:numCache>
            </c:numRef>
          </c:xVal>
          <c:yVal>
            <c:numRef>
              <c:f>Sheet1!$I$1:$I$376</c:f>
              <c:numCache>
                <c:formatCode>General</c:formatCode>
                <c:ptCount val="376"/>
                <c:pt idx="0">
                  <c:v>9.0571581500151943</c:v>
                </c:pt>
                <c:pt idx="1">
                  <c:v>11.157454245489134</c:v>
                </c:pt>
                <c:pt idx="2">
                  <c:v>13.785571450704857</c:v>
                </c:pt>
                <c:pt idx="3">
                  <c:v>17.076171117188668</c:v>
                </c:pt>
                <c:pt idx="4">
                  <c:v>21.195048295377514</c:v>
                </c:pt>
                <c:pt idx="5">
                  <c:v>26.343544766801109</c:v>
                </c:pt>
                <c:pt idx="6">
                  <c:v>32.761618724568251</c:v>
                </c:pt>
                <c:pt idx="7">
                  <c:v>40.727975691147165</c:v>
                </c:pt>
                <c:pt idx="8">
                  <c:v>50.554951528704287</c:v>
                </c:pt>
                <c:pt idx="9">
                  <c:v>62.575188324251258</c:v>
                </c:pt>
                <c:pt idx="10">
                  <c:v>77.116954986040483</c:v>
                </c:pt>
                <c:pt idx="11">
                  <c:v>94.465897899055193</c:v>
                </c:pt>
                <c:pt idx="12">
                  <c:v>114.81385981660274</c:v>
                </c:pt>
                <c:pt idx="13">
                  <c:v>138.20062794835908</c:v>
                </c:pt>
                <c:pt idx="14">
                  <c:v>164.46129159899209</c:v>
                </c:pt>
                <c:pt idx="15">
                  <c:v>193.19748898436706</c:v>
                </c:pt>
                <c:pt idx="16">
                  <c:v>223.79071554910658</c:v>
                </c:pt>
                <c:pt idx="17">
                  <c:v>255.46651088125495</c:v>
                </c:pt>
                <c:pt idx="18">
                  <c:v>287.40109045064202</c:v>
                </c:pt>
                <c:pt idx="19">
                  <c:v>318.84465519629123</c:v>
                </c:pt>
                <c:pt idx="20">
                  <c:v>349.22829542570872</c:v>
                </c:pt>
                <c:pt idx="21">
                  <c:v>378.22878013159698</c:v>
                </c:pt>
                <c:pt idx="22">
                  <c:v>405.78288001323472</c:v>
                </c:pt>
                <c:pt idx="23">
                  <c:v>432.06010713239988</c:v>
                </c:pt>
                <c:pt idx="24">
                  <c:v>457.41207392907882</c:v>
                </c:pt>
                <c:pt idx="25">
                  <c:v>482.31675208262936</c:v>
                </c:pt>
                <c:pt idx="26">
                  <c:v>507.33029990303953</c:v>
                </c:pt>
                <c:pt idx="27">
                  <c:v>533.0523085633871</c:v>
                </c:pt>
                <c:pt idx="28">
                  <c:v>560.10510014558531</c:v>
                </c:pt>
                <c:pt idx="29">
                  <c:v>589.1248600214019</c:v>
                </c:pt>
                <c:pt idx="30">
                  <c:v>620.76144808549793</c:v>
                </c:pt>
                <c:pt idx="31">
                  <c:v>655.6839096621411</c:v>
                </c:pt>
                <c:pt idx="32">
                  <c:v>694.58933576461891</c:v>
                </c:pt>
                <c:pt idx="33">
                  <c:v>738.21340570246412</c:v>
                </c:pt>
                <c:pt idx="34">
                  <c:v>787.3415026254454</c:v>
                </c:pt>
                <c:pt idx="35">
                  <c:v>842.81967570671236</c:v>
                </c:pt>
                <c:pt idx="36">
                  <c:v>905.56494424557786</c:v>
                </c:pt>
                <c:pt idx="37">
                  <c:v>976.57453211221241</c:v>
                </c:pt>
                <c:pt idx="38">
                  <c:v>1056.9336192823066</c:v>
                </c:pt>
                <c:pt idx="39">
                  <c:v>1147.8211282075381</c:v>
                </c:pt>
                <c:pt idx="40">
                  <c:v>1250.5129475175743</c:v>
                </c:pt>
                <c:pt idx="41">
                  <c:v>1366.3818510379779</c:v>
                </c:pt>
                <c:pt idx="42">
                  <c:v>1496.8932123027344</c:v>
                </c:pt>
                <c:pt idx="43">
                  <c:v>1643.5954616486424</c:v>
                </c:pt>
                <c:pt idx="44">
                  <c:v>1808.1041073646541</c:v>
                </c:pt>
                <c:pt idx="45">
                  <c:v>1992.0780738472035</c:v>
                </c:pt>
                <c:pt idx="46">
                  <c:v>2197.1871358267481</c:v>
                </c:pt>
                <c:pt idx="47">
                  <c:v>2425.0693933840485</c:v>
                </c:pt>
                <c:pt idx="48">
                  <c:v>2677.2780868587952</c:v>
                </c:pt>
                <c:pt idx="49">
                  <c:v>2955.2176408388718</c:v>
                </c:pt>
                <c:pt idx="50">
                  <c:v>3260.0696862723921</c:v>
                </c:pt>
                <c:pt idx="51">
                  <c:v>3592.7109456443291</c:v>
                </c:pt>
                <c:pt idx="52">
                  <c:v>3953.6262388466203</c:v>
                </c:pt>
                <c:pt idx="53">
                  <c:v>4342.82137480662</c:v>
                </c:pt>
                <c:pt idx="54">
                  <c:v>4759.7421602726008</c:v>
                </c:pt>
                <c:pt idx="55">
                  <c:v>5203.2069354262276</c:v>
                </c:pt>
                <c:pt idx="56">
                  <c:v>5671.3606420653814</c:v>
                </c:pt>
                <c:pt idx="57">
                  <c:v>6161.6581520254331</c:v>
                </c:pt>
                <c:pt idx="58">
                  <c:v>6670.8832131557547</c:v>
                </c:pt>
                <c:pt idx="59">
                  <c:v>7195.2068436423997</c:v>
                </c:pt>
                <c:pt idx="60">
                  <c:v>7730.2854787100514</c:v>
                </c:pt>
                <c:pt idx="61">
                  <c:v>8271.3950453998223</c:v>
                </c:pt>
                <c:pt idx="62">
                  <c:v>8813.593010998733</c:v>
                </c:pt>
                <c:pt idx="63">
                  <c:v>9351.897010272256</c:v>
                </c:pt>
                <c:pt idx="64">
                  <c:v>9881.4665337194183</c:v>
                </c:pt>
                <c:pt idx="65">
                  <c:v>10397.773760468132</c:v>
                </c:pt>
                <c:pt idx="66">
                  <c:v>10896.751023029505</c:v>
                </c:pt>
                <c:pt idx="67">
                  <c:v>11374.905324701196</c:v>
                </c:pt>
                <c:pt idx="68">
                  <c:v>11829.394244876945</c:v>
                </c:pt>
                <c:pt idx="69">
                  <c:v>12258.061778741545</c:v>
                </c:pt>
                <c:pt idx="70">
                  <c:v>12659.43650908501</c:v>
                </c:pt>
                <c:pt idx="71">
                  <c:v>13032.697503628657</c:v>
                </c:pt>
                <c:pt idx="72">
                  <c:v>13377.615208945874</c:v>
                </c:pt>
                <c:pt idx="73">
                  <c:v>13694.475346026675</c:v>
                </c:pt>
                <c:pt idx="74">
                  <c:v>13983.993563298742</c:v>
                </c:pt>
                <c:pt idx="75">
                  <c:v>14247.227639968829</c:v>
                </c:pt>
                <c:pt idx="76">
                  <c:v>14485.492656567814</c:v>
                </c:pt>
                <c:pt idx="77">
                  <c:v>14700.283032418971</c:v>
                </c:pt>
                <c:pt idx="78">
                  <c:v>14893.203879577093</c:v>
                </c:pt>
                <c:pt idx="79">
                  <c:v>15065.912872965797</c:v>
                </c:pt>
                <c:pt idx="80">
                  <c:v>15220.07285154471</c:v>
                </c:pt>
                <c:pt idx="81">
                  <c:v>15357.314656529004</c:v>
                </c:pt>
                <c:pt idx="82">
                  <c:v>15479.209255798505</c:v>
                </c:pt>
                <c:pt idx="83">
                  <c:v>15587.247955615368</c:v>
                </c:pt>
                <c:pt idx="84">
                  <c:v>15682.829412286919</c:v>
                </c:pt>
                <c:pt idx="85">
                  <c:v>15767.25218021559</c:v>
                </c:pt>
                <c:pt idx="86">
                  <c:v>15841.711628318544</c:v>
                </c:pt>
                <c:pt idx="87">
                  <c:v>15907.300192032952</c:v>
                </c:pt>
                <c:pt idx="88">
                  <c:v>15965.010079504205</c:v>
                </c:pt>
                <c:pt idx="89">
                  <c:v>16015.737702014911</c:v>
                </c:pt>
                <c:pt idx="90">
                  <c:v>16060.289240216865</c:v>
                </c:pt>
                <c:pt idx="91">
                  <c:v>16099.38688378316</c:v>
                </c:pt>
                <c:pt idx="92">
                  <c:v>16133.675390418064</c:v>
                </c:pt>
                <c:pt idx="93">
                  <c:v>16163.728700582469</c:v>
                </c:pt>
                <c:pt idx="94">
                  <c:v>16190.056417931179</c:v>
                </c:pt>
                <c:pt idx="95">
                  <c:v>16213.110024121339</c:v>
                </c:pt>
                <c:pt idx="96">
                  <c:v>16233.288742421275</c:v>
                </c:pt>
                <c:pt idx="97">
                  <c:v>16250.944999526504</c:v>
                </c:pt>
                <c:pt idx="98">
                  <c:v>16266.389461137753</c:v>
                </c:pt>
                <c:pt idx="99">
                  <c:v>16279.895635922852</c:v>
                </c:pt>
                <c:pt idx="100">
                  <c:v>16291.704055972248</c:v>
                </c:pt>
                <c:pt idx="101">
                  <c:v>16302.026051024586</c:v>
                </c:pt>
                <c:pt idx="102">
                  <c:v>16311.047139613522</c:v>
                </c:pt>
                <c:pt idx="103">
                  <c:v>16318.930063698483</c:v>
                </c:pt>
                <c:pt idx="104">
                  <c:v>16325.817494946097</c:v>
                </c:pt>
                <c:pt idx="105">
                  <c:v>16331.834441137595</c:v>
                </c:pt>
                <c:pt idx="106">
                  <c:v>16337.090380584181</c:v>
                </c:pt>
                <c:pt idx="107">
                  <c:v>16341.681151237373</c:v>
                </c:pt>
                <c:pt idx="108">
                  <c:v>16345.690619607241</c:v>
                </c:pt>
                <c:pt idx="109">
                  <c:v>16349.19215281433</c:v>
                </c:pt>
                <c:pt idx="110">
                  <c:v>16352.249915219529</c:v>
                </c:pt>
                <c:pt idx="111">
                  <c:v>16354.920009184607</c:v>
                </c:pt>
                <c:pt idx="112">
                  <c:v>16357.251477672215</c:v>
                </c:pt>
                <c:pt idx="113">
                  <c:v>16359.287184635943</c:v>
                </c:pt>
                <c:pt idx="114">
                  <c:v>16361.06458750156</c:v>
                </c:pt>
                <c:pt idx="115">
                  <c:v>16362.616414512566</c:v>
                </c:pt>
                <c:pt idx="116">
                  <c:v>16363.971258311616</c:v>
                </c:pt>
                <c:pt idx="117">
                  <c:v>16365.154095853864</c:v>
                </c:pt>
                <c:pt idx="118">
                  <c:v>16366.186743595004</c:v>
                </c:pt>
                <c:pt idx="119">
                  <c:v>16367.088255859575</c:v>
                </c:pt>
                <c:pt idx="120">
                  <c:v>16367.875273366108</c:v>
                </c:pt>
                <c:pt idx="121">
                  <c:v>16368.562328057156</c:v>
                </c:pt>
                <c:pt idx="122">
                  <c:v>16369.162109644953</c:v>
                </c:pt>
                <c:pt idx="123">
                  <c:v>16369.685698629768</c:v>
                </c:pt>
                <c:pt idx="124">
                  <c:v>16370.142769969063</c:v>
                </c:pt>
                <c:pt idx="125">
                  <c:v>16370.541771064361</c:v>
                </c:pt>
                <c:pt idx="126">
                  <c:v>16370.890077281621</c:v>
                </c:pt>
                <c:pt idx="127">
                  <c:v>16371.194127823741</c:v>
                </c:pt>
                <c:pt idx="128">
                  <c:v>16371.459544424239</c:v>
                </c:pt>
                <c:pt idx="129">
                  <c:v>16371.69123502412</c:v>
                </c:pt>
                <c:pt idx="130">
                  <c:v>16371.893484324148</c:v>
                </c:pt>
                <c:pt idx="131">
                  <c:v>16372.070032868176</c:v>
                </c:pt>
                <c:pt idx="132">
                  <c:v>16372.224146105709</c:v>
                </c:pt>
                <c:pt idx="133">
                  <c:v>16372.358674700114</c:v>
                </c:pt>
                <c:pt idx="134">
                  <c:v>16372.476107189501</c:v>
                </c:pt>
                <c:pt idx="135">
                  <c:v>16372.578615968161</c:v>
                </c:pt>
                <c:pt idx="136">
                  <c:v>16372.668097434151</c:v>
                </c:pt>
                <c:pt idx="137">
                  <c:v>16372.746207042173</c:v>
                </c:pt>
                <c:pt idx="138">
                  <c:v>16372.8143899073</c:v>
                </c:pt>
                <c:pt idx="139">
                  <c:v>16372.873907523644</c:v>
                </c:pt>
                <c:pt idx="140">
                  <c:v>16372.925861090687</c:v>
                </c:pt>
                <c:pt idx="141">
                  <c:v>16372.971211877559</c:v>
                </c:pt>
                <c:pt idx="142">
                  <c:v>16373.010799001095</c:v>
                </c:pt>
                <c:pt idx="143">
                  <c:v>16373.045354945954</c:v>
                </c:pt>
                <c:pt idx="144">
                  <c:v>16373.07551911333</c:v>
                </c:pt>
                <c:pt idx="145">
                  <c:v>16373.101849648601</c:v>
                </c:pt>
                <c:pt idx="146">
                  <c:v>16373.12483376638</c:v>
                </c:pt>
                <c:pt idx="147">
                  <c:v>16373.144896763866</c:v>
                </c:pt>
                <c:pt idx="148">
                  <c:v>16373.162409888968</c:v>
                </c:pt>
                <c:pt idx="149">
                  <c:v>16373.177697208792</c:v>
                </c:pt>
                <c:pt idx="150">
                  <c:v>16373.191041605349</c:v>
                </c:pt>
                <c:pt idx="151">
                  <c:v>16373.202690009452</c:v>
                </c:pt>
                <c:pt idx="152">
                  <c:v>16373.212857969502</c:v>
                </c:pt>
                <c:pt idx="153">
                  <c:v>16373.221733639748</c:v>
                </c:pt>
                <c:pt idx="154">
                  <c:v>16373.229481261684</c:v>
                </c:pt>
                <c:pt idx="155">
                  <c:v>16373.236244203077</c:v>
                </c:pt>
                <c:pt idx="156">
                  <c:v>16373.242147610781</c:v>
                </c:pt>
                <c:pt idx="157">
                  <c:v>16373.247300726416</c:v>
                </c:pt>
                <c:pt idx="158">
                  <c:v>16373.251798907757</c:v>
                </c:pt>
                <c:pt idx="159">
                  <c:v>16373.255725393255</c:v>
                </c:pt>
                <c:pt idx="160">
                  <c:v>16373.259152842305</c:v>
                </c:pt>
                <c:pt idx="161">
                  <c:v>16373.262144679735</c:v>
                </c:pt>
                <c:pt idx="162">
                  <c:v>16373.264756269469</c:v>
                </c:pt>
                <c:pt idx="163">
                  <c:v>16373.267035939007</c:v>
                </c:pt>
                <c:pt idx="164">
                  <c:v>16373.269025873687</c:v>
                </c:pt>
                <c:pt idx="165">
                  <c:v>16373.270762897337</c:v>
                </c:pt>
                <c:pt idx="166">
                  <c:v>16373.272279153674</c:v>
                </c:pt>
                <c:pt idx="167">
                  <c:v>16373.273602701125</c:v>
                </c:pt>
                <c:pt idx="168">
                  <c:v>16373.274758032034</c:v>
                </c:pt>
                <c:pt idx="169">
                  <c:v>16373.2757665259</c:v>
                </c:pt>
                <c:pt idx="170">
                  <c:v>16373.276646844992</c:v>
                </c:pt>
                <c:pt idx="171">
                  <c:v>16373.277415279705</c:v>
                </c:pt>
                <c:pt idx="172">
                  <c:v>16373.278086050004</c:v>
                </c:pt>
                <c:pt idx="173">
                  <c:v>16373.278671568567</c:v>
                </c:pt>
                <c:pt idx="174">
                  <c:v>16373.279182670478</c:v>
                </c:pt>
                <c:pt idx="175">
                  <c:v>16373.279628813745</c:v>
                </c:pt>
                <c:pt idx="176">
                  <c:v>16373.2800182543</c:v>
                </c:pt>
                <c:pt idx="177">
                  <c:v>16373.280358198786</c:v>
                </c:pt>
                <c:pt idx="178">
                  <c:v>16373.280654937924</c:v>
                </c:pt>
                <c:pt idx="179">
                  <c:v>16373.280913962908</c:v>
                </c:pt>
                <c:pt idx="180">
                  <c:v>16373.281140067027</c:v>
                </c:pt>
                <c:pt idx="181">
                  <c:v>16373.281337434373</c:v>
                </c:pt>
                <c:pt idx="182">
                  <c:v>16373.281509717248</c:v>
                </c:pt>
                <c:pt idx="183">
                  <c:v>16373.281660103779</c:v>
                </c:pt>
                <c:pt idx="184">
                  <c:v>16373.281791376883</c:v>
                </c:pt>
                <c:pt idx="185">
                  <c:v>16373.281905965785</c:v>
                </c:pt>
                <c:pt idx="186">
                  <c:v>16373.282005990977</c:v>
                </c:pt>
                <c:pt idx="187">
                  <c:v>16373.282093303431</c:v>
                </c:pt>
                <c:pt idx="188">
                  <c:v>16373.282169518878</c:v>
                </c:pt>
                <c:pt idx="189">
                  <c:v>16373.2822360477</c:v>
                </c:pt>
                <c:pt idx="190">
                  <c:v>16373.282294121018</c:v>
                </c:pt>
                <c:pt idx="191">
                  <c:v>16373.282344813488</c:v>
                </c:pt>
                <c:pt idx="192">
                  <c:v>16373.282389063179</c:v>
                </c:pt>
                <c:pt idx="193">
                  <c:v>16373.282427688942</c:v>
                </c:pt>
                <c:pt idx="194">
                  <c:v>16373.282461405552</c:v>
                </c:pt>
                <c:pt idx="195">
                  <c:v>16373.282490836937</c:v>
                </c:pt>
                <c:pt idx="196">
                  <c:v>16373.28251652773</c:v>
                </c:pt>
                <c:pt idx="197">
                  <c:v>16373.282538953343</c:v>
                </c:pt>
                <c:pt idx="198">
                  <c:v>16373.282558528763</c:v>
                </c:pt>
                <c:pt idx="199">
                  <c:v>16373.282575616242</c:v>
                </c:pt>
                <c:pt idx="200">
                  <c:v>16373.282590531979</c:v>
                </c:pt>
                <c:pt idx="201">
                  <c:v>16373.282603551997</c:v>
                </c:pt>
                <c:pt idx="202">
                  <c:v>16373.282614917229</c:v>
                </c:pt>
                <c:pt idx="203">
                  <c:v>16373.282624837993</c:v>
                </c:pt>
                <c:pt idx="204">
                  <c:v>16373.282633497876</c:v>
                </c:pt>
                <c:pt idx="205">
                  <c:v>16373.282641057129</c:v>
                </c:pt>
                <c:pt idx="206">
                  <c:v>16373.282647655635</c:v>
                </c:pt>
                <c:pt idx="207">
                  <c:v>16373.282653415501</c:v>
                </c:pt>
                <c:pt idx="208">
                  <c:v>16373.282658443313</c:v>
                </c:pt>
                <c:pt idx="209">
                  <c:v>16373.282662832116</c:v>
                </c:pt>
                <c:pt idx="210">
                  <c:v>16373.282666663123</c:v>
                </c:pt>
                <c:pt idx="211">
                  <c:v>16373.282670007226</c:v>
                </c:pt>
                <c:pt idx="212">
                  <c:v>16373.282672926311</c:v>
                </c:pt>
                <c:pt idx="213">
                  <c:v>16373.282675474391</c:v>
                </c:pt>
                <c:pt idx="214">
                  <c:v>16373.282677698622</c:v>
                </c:pt>
                <c:pt idx="215">
                  <c:v>16373.282679640166</c:v>
                </c:pt>
                <c:pt idx="216">
                  <c:v>16373.282681334947</c:v>
                </c:pt>
                <c:pt idx="217">
                  <c:v>16373.282682814328</c:v>
                </c:pt>
                <c:pt idx="218">
                  <c:v>16373.28268410569</c:v>
                </c:pt>
                <c:pt idx="219">
                  <c:v>16373.282685232922</c:v>
                </c:pt>
                <c:pt idx="220">
                  <c:v>16373.282686216893</c:v>
                </c:pt>
                <c:pt idx="221">
                  <c:v>16373.2826870758</c:v>
                </c:pt>
                <c:pt idx="222">
                  <c:v>16373.282687825547</c:v>
                </c:pt>
                <c:pt idx="223">
                  <c:v>16373.282688480007</c:v>
                </c:pt>
                <c:pt idx="224">
                  <c:v>16373.282689051286</c:v>
                </c:pt>
                <c:pt idx="225">
                  <c:v>16373.282689549958</c:v>
                </c:pt>
                <c:pt idx="226">
                  <c:v>16373.282689985248</c:v>
                </c:pt>
                <c:pt idx="227">
                  <c:v>16373.282690365219</c:v>
                </c:pt>
                <c:pt idx="228">
                  <c:v>16373.282690696895</c:v>
                </c:pt>
                <c:pt idx="229">
                  <c:v>16373.282690986418</c:v>
                </c:pt>
                <c:pt idx="230">
                  <c:v>16373.282691239145</c:v>
                </c:pt>
                <c:pt idx="231">
                  <c:v>16373.28269145975</c:v>
                </c:pt>
                <c:pt idx="232">
                  <c:v>16373.282691652317</c:v>
                </c:pt>
                <c:pt idx="233">
                  <c:v>16373.282691820408</c:v>
                </c:pt>
                <c:pt idx="234">
                  <c:v>16373.282691967141</c:v>
                </c:pt>
                <c:pt idx="235">
                  <c:v>16373.282692095219</c:v>
                </c:pt>
                <c:pt idx="236">
                  <c:v>16373.282692207022</c:v>
                </c:pt>
                <c:pt idx="237">
                  <c:v>16373.282692304614</c:v>
                </c:pt>
                <c:pt idx="238">
                  <c:v>16373.282692389801</c:v>
                </c:pt>
                <c:pt idx="239">
                  <c:v>16373.282692464163</c:v>
                </c:pt>
                <c:pt idx="240">
                  <c:v>16373.282692529074</c:v>
                </c:pt>
                <c:pt idx="241">
                  <c:v>16373.282692585737</c:v>
                </c:pt>
                <c:pt idx="242">
                  <c:v>16373.282692635195</c:v>
                </c:pt>
                <c:pt idx="243">
                  <c:v>16373.282692678369</c:v>
                </c:pt>
                <c:pt idx="244">
                  <c:v>16373.282692716057</c:v>
                </c:pt>
                <c:pt idx="245">
                  <c:v>16373.282692748951</c:v>
                </c:pt>
                <c:pt idx="246">
                  <c:v>16373.282692777666</c:v>
                </c:pt>
                <c:pt idx="247">
                  <c:v>16373.282692802733</c:v>
                </c:pt>
                <c:pt idx="248">
                  <c:v>16373.282692824616</c:v>
                </c:pt>
                <c:pt idx="249">
                  <c:v>16373.282692843715</c:v>
                </c:pt>
                <c:pt idx="250">
                  <c:v>16373.282692860386</c:v>
                </c:pt>
                <c:pt idx="251">
                  <c:v>16373.28269287494</c:v>
                </c:pt>
                <c:pt idx="252">
                  <c:v>16373.282692887644</c:v>
                </c:pt>
                <c:pt idx="253">
                  <c:v>16373.282692898731</c:v>
                </c:pt>
                <c:pt idx="254">
                  <c:v>16373.282692908409</c:v>
                </c:pt>
                <c:pt idx="255">
                  <c:v>16373.282692916859</c:v>
                </c:pt>
                <c:pt idx="256">
                  <c:v>16373.282692924236</c:v>
                </c:pt>
                <c:pt idx="257">
                  <c:v>16373.282692930674</c:v>
                </c:pt>
                <c:pt idx="258">
                  <c:v>16373.282692936295</c:v>
                </c:pt>
                <c:pt idx="259">
                  <c:v>16373.282692941197</c:v>
                </c:pt>
                <c:pt idx="260">
                  <c:v>16373.28269294548</c:v>
                </c:pt>
                <c:pt idx="261">
                  <c:v>16373.282692949217</c:v>
                </c:pt>
                <c:pt idx="262">
                  <c:v>16373.28269295248</c:v>
                </c:pt>
                <c:pt idx="263">
                  <c:v>16373.28269295533</c:v>
                </c:pt>
                <c:pt idx="264">
                  <c:v>16373.282692957815</c:v>
                </c:pt>
                <c:pt idx="265">
                  <c:v>16373.282692959985</c:v>
                </c:pt>
                <c:pt idx="266">
                  <c:v>16373.282692961879</c:v>
                </c:pt>
                <c:pt idx="267">
                  <c:v>16373.282692963534</c:v>
                </c:pt>
                <c:pt idx="268">
                  <c:v>16373.282692964976</c:v>
                </c:pt>
                <c:pt idx="269">
                  <c:v>16373.282692966235</c:v>
                </c:pt>
                <c:pt idx="270">
                  <c:v>16373.282692967334</c:v>
                </c:pt>
                <c:pt idx="271">
                  <c:v>16373.282692968296</c:v>
                </c:pt>
                <c:pt idx="272">
                  <c:v>16373.282692969136</c:v>
                </c:pt>
                <c:pt idx="273">
                  <c:v>16373.282692969866</c:v>
                </c:pt>
                <c:pt idx="274">
                  <c:v>16373.282692970504</c:v>
                </c:pt>
                <c:pt idx="275">
                  <c:v>16373.282692971061</c:v>
                </c:pt>
                <c:pt idx="276">
                  <c:v>16373.282692971547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2A-4EAE-9A29-0430FFACB3FD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Sheet1!$C$1:$C$132</c:f>
              <c:numCache>
                <c:formatCode>General</c:formatCode>
                <c:ptCount val="1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</c:numCache>
            </c:numRef>
          </c:xVal>
          <c:yVal>
            <c:numRef>
              <c:f>Sheet1!$D$1:$D$132</c:f>
              <c:numCache>
                <c:formatCode>General</c:formatCode>
                <c:ptCount val="132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2A-4EAE-9A29-0430FFAC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を１日目として２つのシグモイド関数の和で近似</a:t>
            </a:r>
            <a:endParaRPr lang="ja-JP" altLang="en-US"/>
          </a:p>
        </c:rich>
      </c:tx>
      <c:layout>
        <c:manualLayout>
          <c:xMode val="edge"/>
          <c:yMode val="edge"/>
          <c:x val="0.171562335958005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Sheet1!$C$1:$C$376</c:f>
              <c:numCache>
                <c:formatCode>General</c:formatCode>
                <c:ptCount val="3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</c:numCache>
            </c:numRef>
          </c:xVal>
          <c:yVal>
            <c:numRef>
              <c:f>Sheet1!$I$1:$I$376</c:f>
              <c:numCache>
                <c:formatCode>General</c:formatCode>
                <c:ptCount val="376"/>
                <c:pt idx="0">
                  <c:v>9.0571581500151943</c:v>
                </c:pt>
                <c:pt idx="1">
                  <c:v>11.157454245489134</c:v>
                </c:pt>
                <c:pt idx="2">
                  <c:v>13.785571450704857</c:v>
                </c:pt>
                <c:pt idx="3">
                  <c:v>17.076171117188668</c:v>
                </c:pt>
                <c:pt idx="4">
                  <c:v>21.195048295377514</c:v>
                </c:pt>
                <c:pt idx="5">
                  <c:v>26.343544766801109</c:v>
                </c:pt>
                <c:pt idx="6">
                  <c:v>32.761618724568251</c:v>
                </c:pt>
                <c:pt idx="7">
                  <c:v>40.727975691147165</c:v>
                </c:pt>
                <c:pt idx="8">
                  <c:v>50.554951528704287</c:v>
                </c:pt>
                <c:pt idx="9">
                  <c:v>62.575188324251258</c:v>
                </c:pt>
                <c:pt idx="10">
                  <c:v>77.116954986040483</c:v>
                </c:pt>
                <c:pt idx="11">
                  <c:v>94.465897899055193</c:v>
                </c:pt>
                <c:pt idx="12">
                  <c:v>114.81385981660274</c:v>
                </c:pt>
                <c:pt idx="13">
                  <c:v>138.20062794835908</c:v>
                </c:pt>
                <c:pt idx="14">
                  <c:v>164.46129159899209</c:v>
                </c:pt>
                <c:pt idx="15">
                  <c:v>193.19748898436706</c:v>
                </c:pt>
                <c:pt idx="16">
                  <c:v>223.79071554910658</c:v>
                </c:pt>
                <c:pt idx="17">
                  <c:v>255.46651088125495</c:v>
                </c:pt>
                <c:pt idx="18">
                  <c:v>287.40109045064202</c:v>
                </c:pt>
                <c:pt idx="19">
                  <c:v>318.84465519629123</c:v>
                </c:pt>
                <c:pt idx="20">
                  <c:v>349.22829542570872</c:v>
                </c:pt>
                <c:pt idx="21">
                  <c:v>378.22878013159698</c:v>
                </c:pt>
                <c:pt idx="22">
                  <c:v>405.78288001323472</c:v>
                </c:pt>
                <c:pt idx="23">
                  <c:v>432.06010713239988</c:v>
                </c:pt>
                <c:pt idx="24">
                  <c:v>457.41207392907882</c:v>
                </c:pt>
                <c:pt idx="25">
                  <c:v>482.31675208262936</c:v>
                </c:pt>
                <c:pt idx="26">
                  <c:v>507.33029990303953</c:v>
                </c:pt>
                <c:pt idx="27">
                  <c:v>533.0523085633871</c:v>
                </c:pt>
                <c:pt idx="28">
                  <c:v>560.10510014558531</c:v>
                </c:pt>
                <c:pt idx="29">
                  <c:v>589.1248600214019</c:v>
                </c:pt>
                <c:pt idx="30">
                  <c:v>620.76144808549793</c:v>
                </c:pt>
                <c:pt idx="31">
                  <c:v>655.6839096621411</c:v>
                </c:pt>
                <c:pt idx="32">
                  <c:v>694.58933576461891</c:v>
                </c:pt>
                <c:pt idx="33">
                  <c:v>738.21340570246412</c:v>
                </c:pt>
                <c:pt idx="34">
                  <c:v>787.3415026254454</c:v>
                </c:pt>
                <c:pt idx="35">
                  <c:v>842.81967570671236</c:v>
                </c:pt>
                <c:pt idx="36">
                  <c:v>905.56494424557786</c:v>
                </c:pt>
                <c:pt idx="37">
                  <c:v>976.57453211221241</c:v>
                </c:pt>
                <c:pt idx="38">
                  <c:v>1056.9336192823066</c:v>
                </c:pt>
                <c:pt idx="39">
                  <c:v>1147.8211282075381</c:v>
                </c:pt>
                <c:pt idx="40">
                  <c:v>1250.5129475175743</c:v>
                </c:pt>
                <c:pt idx="41">
                  <c:v>1366.3818510379779</c:v>
                </c:pt>
                <c:pt idx="42">
                  <c:v>1496.8932123027344</c:v>
                </c:pt>
                <c:pt idx="43">
                  <c:v>1643.5954616486424</c:v>
                </c:pt>
                <c:pt idx="44">
                  <c:v>1808.1041073646541</c:v>
                </c:pt>
                <c:pt idx="45">
                  <c:v>1992.0780738472035</c:v>
                </c:pt>
                <c:pt idx="46">
                  <c:v>2197.1871358267481</c:v>
                </c:pt>
                <c:pt idx="47">
                  <c:v>2425.0693933840485</c:v>
                </c:pt>
                <c:pt idx="48">
                  <c:v>2677.2780868587952</c:v>
                </c:pt>
                <c:pt idx="49">
                  <c:v>2955.2176408388718</c:v>
                </c:pt>
                <c:pt idx="50">
                  <c:v>3260.0696862723921</c:v>
                </c:pt>
                <c:pt idx="51">
                  <c:v>3592.7109456443291</c:v>
                </c:pt>
                <c:pt idx="52">
                  <c:v>3953.6262388466203</c:v>
                </c:pt>
                <c:pt idx="53">
                  <c:v>4342.82137480662</c:v>
                </c:pt>
                <c:pt idx="54">
                  <c:v>4759.7421602726008</c:v>
                </c:pt>
                <c:pt idx="55">
                  <c:v>5203.2069354262276</c:v>
                </c:pt>
                <c:pt idx="56">
                  <c:v>5671.3606420653814</c:v>
                </c:pt>
                <c:pt idx="57">
                  <c:v>6161.6581520254331</c:v>
                </c:pt>
                <c:pt idx="58">
                  <c:v>6670.8832131557547</c:v>
                </c:pt>
                <c:pt idx="59">
                  <c:v>7195.2068436423997</c:v>
                </c:pt>
                <c:pt idx="60">
                  <c:v>7730.2854787100514</c:v>
                </c:pt>
                <c:pt idx="61">
                  <c:v>8271.3950453998223</c:v>
                </c:pt>
                <c:pt idx="62">
                  <c:v>8813.593010998733</c:v>
                </c:pt>
                <c:pt idx="63">
                  <c:v>9351.897010272256</c:v>
                </c:pt>
                <c:pt idx="64">
                  <c:v>9881.4665337194183</c:v>
                </c:pt>
                <c:pt idx="65">
                  <c:v>10397.773760468132</c:v>
                </c:pt>
                <c:pt idx="66">
                  <c:v>10896.751023029505</c:v>
                </c:pt>
                <c:pt idx="67">
                  <c:v>11374.905324701196</c:v>
                </c:pt>
                <c:pt idx="68">
                  <c:v>11829.394244876945</c:v>
                </c:pt>
                <c:pt idx="69">
                  <c:v>12258.061778741545</c:v>
                </c:pt>
                <c:pt idx="70">
                  <c:v>12659.43650908501</c:v>
                </c:pt>
                <c:pt idx="71">
                  <c:v>13032.697503628657</c:v>
                </c:pt>
                <c:pt idx="72">
                  <c:v>13377.615208945874</c:v>
                </c:pt>
                <c:pt idx="73">
                  <c:v>13694.475346026675</c:v>
                </c:pt>
                <c:pt idx="74">
                  <c:v>13983.993563298742</c:v>
                </c:pt>
                <c:pt idx="75">
                  <c:v>14247.227639968829</c:v>
                </c:pt>
                <c:pt idx="76">
                  <c:v>14485.492656567814</c:v>
                </c:pt>
                <c:pt idx="77">
                  <c:v>14700.283032418971</c:v>
                </c:pt>
                <c:pt idx="78">
                  <c:v>14893.203879577093</c:v>
                </c:pt>
                <c:pt idx="79">
                  <c:v>15065.912872965797</c:v>
                </c:pt>
                <c:pt idx="80">
                  <c:v>15220.07285154471</c:v>
                </c:pt>
                <c:pt idx="81">
                  <c:v>15357.314656529004</c:v>
                </c:pt>
                <c:pt idx="82">
                  <c:v>15479.209255798505</c:v>
                </c:pt>
                <c:pt idx="83">
                  <c:v>15587.247955615368</c:v>
                </c:pt>
                <c:pt idx="84">
                  <c:v>15682.829412286919</c:v>
                </c:pt>
                <c:pt idx="85">
                  <c:v>15767.25218021559</c:v>
                </c:pt>
                <c:pt idx="86">
                  <c:v>15841.711628318544</c:v>
                </c:pt>
                <c:pt idx="87">
                  <c:v>15907.300192032952</c:v>
                </c:pt>
                <c:pt idx="88">
                  <c:v>15965.010079504205</c:v>
                </c:pt>
                <c:pt idx="89">
                  <c:v>16015.737702014911</c:v>
                </c:pt>
                <c:pt idx="90">
                  <c:v>16060.289240216865</c:v>
                </c:pt>
                <c:pt idx="91">
                  <c:v>16099.38688378316</c:v>
                </c:pt>
                <c:pt idx="92">
                  <c:v>16133.675390418064</c:v>
                </c:pt>
                <c:pt idx="93">
                  <c:v>16163.728700582469</c:v>
                </c:pt>
                <c:pt idx="94">
                  <c:v>16190.056417931179</c:v>
                </c:pt>
                <c:pt idx="95">
                  <c:v>16213.110024121339</c:v>
                </c:pt>
                <c:pt idx="96">
                  <c:v>16233.288742421275</c:v>
                </c:pt>
                <c:pt idx="97">
                  <c:v>16250.944999526504</c:v>
                </c:pt>
                <c:pt idx="98">
                  <c:v>16266.389461137753</c:v>
                </c:pt>
                <c:pt idx="99">
                  <c:v>16279.895635922852</c:v>
                </c:pt>
                <c:pt idx="100">
                  <c:v>16291.704055972248</c:v>
                </c:pt>
                <c:pt idx="101">
                  <c:v>16302.026051024586</c:v>
                </c:pt>
                <c:pt idx="102">
                  <c:v>16311.047139613522</c:v>
                </c:pt>
                <c:pt idx="103">
                  <c:v>16318.930063698483</c:v>
                </c:pt>
                <c:pt idx="104">
                  <c:v>16325.817494946097</c:v>
                </c:pt>
                <c:pt idx="105">
                  <c:v>16331.834441137595</c:v>
                </c:pt>
                <c:pt idx="106">
                  <c:v>16337.090380584181</c:v>
                </c:pt>
                <c:pt idx="107">
                  <c:v>16341.681151237373</c:v>
                </c:pt>
                <c:pt idx="108">
                  <c:v>16345.690619607241</c:v>
                </c:pt>
                <c:pt idx="109">
                  <c:v>16349.19215281433</c:v>
                </c:pt>
                <c:pt idx="110">
                  <c:v>16352.249915219529</c:v>
                </c:pt>
                <c:pt idx="111">
                  <c:v>16354.920009184607</c:v>
                </c:pt>
                <c:pt idx="112">
                  <c:v>16357.251477672215</c:v>
                </c:pt>
                <c:pt idx="113">
                  <c:v>16359.287184635943</c:v>
                </c:pt>
                <c:pt idx="114">
                  <c:v>16361.06458750156</c:v>
                </c:pt>
                <c:pt idx="115">
                  <c:v>16362.616414512566</c:v>
                </c:pt>
                <c:pt idx="116">
                  <c:v>16363.971258311616</c:v>
                </c:pt>
                <c:pt idx="117">
                  <c:v>16365.154095853864</c:v>
                </c:pt>
                <c:pt idx="118">
                  <c:v>16366.186743595004</c:v>
                </c:pt>
                <c:pt idx="119">
                  <c:v>16367.088255859575</c:v>
                </c:pt>
                <c:pt idx="120">
                  <c:v>16367.875273366108</c:v>
                </c:pt>
                <c:pt idx="121">
                  <c:v>16368.562328057156</c:v>
                </c:pt>
                <c:pt idx="122">
                  <c:v>16369.162109644953</c:v>
                </c:pt>
                <c:pt idx="123">
                  <c:v>16369.685698629768</c:v>
                </c:pt>
                <c:pt idx="124">
                  <c:v>16370.142769969063</c:v>
                </c:pt>
                <c:pt idx="125">
                  <c:v>16370.541771064361</c:v>
                </c:pt>
                <c:pt idx="126">
                  <c:v>16370.890077281621</c:v>
                </c:pt>
                <c:pt idx="127">
                  <c:v>16371.194127823741</c:v>
                </c:pt>
                <c:pt idx="128">
                  <c:v>16371.459544424239</c:v>
                </c:pt>
                <c:pt idx="129">
                  <c:v>16371.69123502412</c:v>
                </c:pt>
                <c:pt idx="130">
                  <c:v>16371.893484324148</c:v>
                </c:pt>
                <c:pt idx="131">
                  <c:v>16372.070032868176</c:v>
                </c:pt>
                <c:pt idx="132">
                  <c:v>16372.224146105709</c:v>
                </c:pt>
                <c:pt idx="133">
                  <c:v>16372.358674700114</c:v>
                </c:pt>
                <c:pt idx="134">
                  <c:v>16372.476107189501</c:v>
                </c:pt>
                <c:pt idx="135">
                  <c:v>16372.578615968161</c:v>
                </c:pt>
                <c:pt idx="136">
                  <c:v>16372.668097434151</c:v>
                </c:pt>
                <c:pt idx="137">
                  <c:v>16372.746207042173</c:v>
                </c:pt>
                <c:pt idx="138">
                  <c:v>16372.8143899073</c:v>
                </c:pt>
                <c:pt idx="139">
                  <c:v>16372.873907523644</c:v>
                </c:pt>
                <c:pt idx="140">
                  <c:v>16372.925861090687</c:v>
                </c:pt>
                <c:pt idx="141">
                  <c:v>16372.971211877559</c:v>
                </c:pt>
                <c:pt idx="142">
                  <c:v>16373.010799001095</c:v>
                </c:pt>
                <c:pt idx="143">
                  <c:v>16373.045354945954</c:v>
                </c:pt>
                <c:pt idx="144">
                  <c:v>16373.07551911333</c:v>
                </c:pt>
                <c:pt idx="145">
                  <c:v>16373.101849648601</c:v>
                </c:pt>
                <c:pt idx="146">
                  <c:v>16373.12483376638</c:v>
                </c:pt>
                <c:pt idx="147">
                  <c:v>16373.144896763866</c:v>
                </c:pt>
                <c:pt idx="148">
                  <c:v>16373.162409888968</c:v>
                </c:pt>
                <c:pt idx="149">
                  <c:v>16373.177697208792</c:v>
                </c:pt>
                <c:pt idx="150">
                  <c:v>16373.191041605349</c:v>
                </c:pt>
                <c:pt idx="151">
                  <c:v>16373.202690009452</c:v>
                </c:pt>
                <c:pt idx="152">
                  <c:v>16373.212857969502</c:v>
                </c:pt>
                <c:pt idx="153">
                  <c:v>16373.221733639748</c:v>
                </c:pt>
                <c:pt idx="154">
                  <c:v>16373.229481261684</c:v>
                </c:pt>
                <c:pt idx="155">
                  <c:v>16373.236244203077</c:v>
                </c:pt>
                <c:pt idx="156">
                  <c:v>16373.242147610781</c:v>
                </c:pt>
                <c:pt idx="157">
                  <c:v>16373.247300726416</c:v>
                </c:pt>
                <c:pt idx="158">
                  <c:v>16373.251798907757</c:v>
                </c:pt>
                <c:pt idx="159">
                  <c:v>16373.255725393255</c:v>
                </c:pt>
                <c:pt idx="160">
                  <c:v>16373.259152842305</c:v>
                </c:pt>
                <c:pt idx="161">
                  <c:v>16373.262144679735</c:v>
                </c:pt>
                <c:pt idx="162">
                  <c:v>16373.264756269469</c:v>
                </c:pt>
                <c:pt idx="163">
                  <c:v>16373.267035939007</c:v>
                </c:pt>
                <c:pt idx="164">
                  <c:v>16373.269025873687</c:v>
                </c:pt>
                <c:pt idx="165">
                  <c:v>16373.270762897337</c:v>
                </c:pt>
                <c:pt idx="166">
                  <c:v>16373.272279153674</c:v>
                </c:pt>
                <c:pt idx="167">
                  <c:v>16373.273602701125</c:v>
                </c:pt>
                <c:pt idx="168">
                  <c:v>16373.274758032034</c:v>
                </c:pt>
                <c:pt idx="169">
                  <c:v>16373.2757665259</c:v>
                </c:pt>
                <c:pt idx="170">
                  <c:v>16373.276646844992</c:v>
                </c:pt>
                <c:pt idx="171">
                  <c:v>16373.277415279705</c:v>
                </c:pt>
                <c:pt idx="172">
                  <c:v>16373.278086050004</c:v>
                </c:pt>
                <c:pt idx="173">
                  <c:v>16373.278671568567</c:v>
                </c:pt>
                <c:pt idx="174">
                  <c:v>16373.279182670478</c:v>
                </c:pt>
                <c:pt idx="175">
                  <c:v>16373.279628813745</c:v>
                </c:pt>
                <c:pt idx="176">
                  <c:v>16373.2800182543</c:v>
                </c:pt>
                <c:pt idx="177">
                  <c:v>16373.280358198786</c:v>
                </c:pt>
                <c:pt idx="178">
                  <c:v>16373.280654937924</c:v>
                </c:pt>
                <c:pt idx="179">
                  <c:v>16373.280913962908</c:v>
                </c:pt>
                <c:pt idx="180">
                  <c:v>16373.281140067027</c:v>
                </c:pt>
                <c:pt idx="181">
                  <c:v>16373.281337434373</c:v>
                </c:pt>
                <c:pt idx="182">
                  <c:v>16373.281509717248</c:v>
                </c:pt>
                <c:pt idx="183">
                  <c:v>16373.281660103779</c:v>
                </c:pt>
                <c:pt idx="184">
                  <c:v>16373.281791376883</c:v>
                </c:pt>
                <c:pt idx="185">
                  <c:v>16373.281905965785</c:v>
                </c:pt>
                <c:pt idx="186">
                  <c:v>16373.282005990977</c:v>
                </c:pt>
                <c:pt idx="187">
                  <c:v>16373.282093303431</c:v>
                </c:pt>
                <c:pt idx="188">
                  <c:v>16373.282169518878</c:v>
                </c:pt>
                <c:pt idx="189">
                  <c:v>16373.2822360477</c:v>
                </c:pt>
                <c:pt idx="190">
                  <c:v>16373.282294121018</c:v>
                </c:pt>
                <c:pt idx="191">
                  <c:v>16373.282344813488</c:v>
                </c:pt>
                <c:pt idx="192">
                  <c:v>16373.282389063179</c:v>
                </c:pt>
                <c:pt idx="193">
                  <c:v>16373.282427688942</c:v>
                </c:pt>
                <c:pt idx="194">
                  <c:v>16373.282461405552</c:v>
                </c:pt>
                <c:pt idx="195">
                  <c:v>16373.282490836937</c:v>
                </c:pt>
                <c:pt idx="196">
                  <c:v>16373.28251652773</c:v>
                </c:pt>
                <c:pt idx="197">
                  <c:v>16373.282538953343</c:v>
                </c:pt>
                <c:pt idx="198">
                  <c:v>16373.282558528763</c:v>
                </c:pt>
                <c:pt idx="199">
                  <c:v>16373.282575616242</c:v>
                </c:pt>
                <c:pt idx="200">
                  <c:v>16373.282590531979</c:v>
                </c:pt>
                <c:pt idx="201">
                  <c:v>16373.282603551997</c:v>
                </c:pt>
                <c:pt idx="202">
                  <c:v>16373.282614917229</c:v>
                </c:pt>
                <c:pt idx="203">
                  <c:v>16373.282624837993</c:v>
                </c:pt>
                <c:pt idx="204">
                  <c:v>16373.282633497876</c:v>
                </c:pt>
                <c:pt idx="205">
                  <c:v>16373.282641057129</c:v>
                </c:pt>
                <c:pt idx="206">
                  <c:v>16373.282647655635</c:v>
                </c:pt>
                <c:pt idx="207">
                  <c:v>16373.282653415501</c:v>
                </c:pt>
                <c:pt idx="208">
                  <c:v>16373.282658443313</c:v>
                </c:pt>
                <c:pt idx="209">
                  <c:v>16373.282662832116</c:v>
                </c:pt>
                <c:pt idx="210">
                  <c:v>16373.282666663123</c:v>
                </c:pt>
                <c:pt idx="211">
                  <c:v>16373.282670007226</c:v>
                </c:pt>
                <c:pt idx="212">
                  <c:v>16373.282672926311</c:v>
                </c:pt>
                <c:pt idx="213">
                  <c:v>16373.282675474391</c:v>
                </c:pt>
                <c:pt idx="214">
                  <c:v>16373.282677698622</c:v>
                </c:pt>
                <c:pt idx="215">
                  <c:v>16373.282679640166</c:v>
                </c:pt>
                <c:pt idx="216">
                  <c:v>16373.282681334947</c:v>
                </c:pt>
                <c:pt idx="217">
                  <c:v>16373.282682814328</c:v>
                </c:pt>
                <c:pt idx="218">
                  <c:v>16373.28268410569</c:v>
                </c:pt>
                <c:pt idx="219">
                  <c:v>16373.282685232922</c:v>
                </c:pt>
                <c:pt idx="220">
                  <c:v>16373.282686216893</c:v>
                </c:pt>
                <c:pt idx="221">
                  <c:v>16373.2826870758</c:v>
                </c:pt>
                <c:pt idx="222">
                  <c:v>16373.282687825547</c:v>
                </c:pt>
                <c:pt idx="223">
                  <c:v>16373.282688480007</c:v>
                </c:pt>
                <c:pt idx="224">
                  <c:v>16373.282689051286</c:v>
                </c:pt>
                <c:pt idx="225">
                  <c:v>16373.282689549958</c:v>
                </c:pt>
                <c:pt idx="226">
                  <c:v>16373.282689985248</c:v>
                </c:pt>
                <c:pt idx="227">
                  <c:v>16373.282690365219</c:v>
                </c:pt>
                <c:pt idx="228">
                  <c:v>16373.282690696895</c:v>
                </c:pt>
                <c:pt idx="229">
                  <c:v>16373.282690986418</c:v>
                </c:pt>
                <c:pt idx="230">
                  <c:v>16373.282691239145</c:v>
                </c:pt>
                <c:pt idx="231">
                  <c:v>16373.28269145975</c:v>
                </c:pt>
                <c:pt idx="232">
                  <c:v>16373.282691652317</c:v>
                </c:pt>
                <c:pt idx="233">
                  <c:v>16373.282691820408</c:v>
                </c:pt>
                <c:pt idx="234">
                  <c:v>16373.282691967141</c:v>
                </c:pt>
                <c:pt idx="235">
                  <c:v>16373.282692095219</c:v>
                </c:pt>
                <c:pt idx="236">
                  <c:v>16373.282692207022</c:v>
                </c:pt>
                <c:pt idx="237">
                  <c:v>16373.282692304614</c:v>
                </c:pt>
                <c:pt idx="238">
                  <c:v>16373.282692389801</c:v>
                </c:pt>
                <c:pt idx="239">
                  <c:v>16373.282692464163</c:v>
                </c:pt>
                <c:pt idx="240">
                  <c:v>16373.282692529074</c:v>
                </c:pt>
                <c:pt idx="241">
                  <c:v>16373.282692585737</c:v>
                </c:pt>
                <c:pt idx="242">
                  <c:v>16373.282692635195</c:v>
                </c:pt>
                <c:pt idx="243">
                  <c:v>16373.282692678369</c:v>
                </c:pt>
                <c:pt idx="244">
                  <c:v>16373.282692716057</c:v>
                </c:pt>
                <c:pt idx="245">
                  <c:v>16373.282692748951</c:v>
                </c:pt>
                <c:pt idx="246">
                  <c:v>16373.282692777666</c:v>
                </c:pt>
                <c:pt idx="247">
                  <c:v>16373.282692802733</c:v>
                </c:pt>
                <c:pt idx="248">
                  <c:v>16373.282692824616</c:v>
                </c:pt>
                <c:pt idx="249">
                  <c:v>16373.282692843715</c:v>
                </c:pt>
                <c:pt idx="250">
                  <c:v>16373.282692860386</c:v>
                </c:pt>
                <c:pt idx="251">
                  <c:v>16373.28269287494</c:v>
                </c:pt>
                <c:pt idx="252">
                  <c:v>16373.282692887644</c:v>
                </c:pt>
                <c:pt idx="253">
                  <c:v>16373.282692898731</c:v>
                </c:pt>
                <c:pt idx="254">
                  <c:v>16373.282692908409</c:v>
                </c:pt>
                <c:pt idx="255">
                  <c:v>16373.282692916859</c:v>
                </c:pt>
                <c:pt idx="256">
                  <c:v>16373.282692924236</c:v>
                </c:pt>
                <c:pt idx="257">
                  <c:v>16373.282692930674</c:v>
                </c:pt>
                <c:pt idx="258">
                  <c:v>16373.282692936295</c:v>
                </c:pt>
                <c:pt idx="259">
                  <c:v>16373.282692941197</c:v>
                </c:pt>
                <c:pt idx="260">
                  <c:v>16373.28269294548</c:v>
                </c:pt>
                <c:pt idx="261">
                  <c:v>16373.282692949217</c:v>
                </c:pt>
                <c:pt idx="262">
                  <c:v>16373.28269295248</c:v>
                </c:pt>
                <c:pt idx="263">
                  <c:v>16373.28269295533</c:v>
                </c:pt>
                <c:pt idx="264">
                  <c:v>16373.282692957815</c:v>
                </c:pt>
                <c:pt idx="265">
                  <c:v>16373.282692959985</c:v>
                </c:pt>
                <c:pt idx="266">
                  <c:v>16373.282692961879</c:v>
                </c:pt>
                <c:pt idx="267">
                  <c:v>16373.282692963534</c:v>
                </c:pt>
                <c:pt idx="268">
                  <c:v>16373.282692964976</c:v>
                </c:pt>
                <c:pt idx="269">
                  <c:v>16373.282692966235</c:v>
                </c:pt>
                <c:pt idx="270">
                  <c:v>16373.282692967334</c:v>
                </c:pt>
                <c:pt idx="271">
                  <c:v>16373.282692968296</c:v>
                </c:pt>
                <c:pt idx="272">
                  <c:v>16373.282692969136</c:v>
                </c:pt>
                <c:pt idx="273">
                  <c:v>16373.282692969866</c:v>
                </c:pt>
                <c:pt idx="274">
                  <c:v>16373.282692970504</c:v>
                </c:pt>
                <c:pt idx="275">
                  <c:v>16373.282692971061</c:v>
                </c:pt>
                <c:pt idx="276">
                  <c:v>16373.282692971547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B1-4603-A6EF-F8687EAC0E6B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Sheet1!$C$1:$C$57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xVal>
          <c:yVal>
            <c:numRef>
              <c:f>Sheet1!$D$1:$D$57</c:f>
              <c:numCache>
                <c:formatCode>General</c:formatCode>
                <c:ptCount val="57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B1-4603-A6EF-F8687EAC0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</a:t>
            </a:r>
            <a:r>
              <a:rPr lang="en-US" altLang="ja-JP" sz="1400" b="0" i="0" u="none" strike="noStrike" baseline="0">
                <a:effectLst/>
              </a:rPr>
              <a:t>3</a:t>
            </a:r>
            <a:r>
              <a:rPr lang="ja-JP" altLang="en-US" sz="1400" b="0" i="0" u="none" strike="noStrike" baseline="0">
                <a:effectLst/>
              </a:rPr>
              <a:t>つのシグモイド関数の和で</a:t>
            </a:r>
            <a:r>
              <a:rPr lang="ja-JP" altLang="ja-JP" sz="1400" b="0" i="0" u="none" strike="noStrike" baseline="0">
                <a:effectLst/>
              </a:rPr>
              <a:t>カーブフィッティング</a:t>
            </a:r>
            <a:endParaRPr lang="ja-JP" altLang="en-US"/>
          </a:p>
        </c:rich>
      </c:tx>
      <c:layout>
        <c:manualLayout>
          <c:xMode val="edge"/>
          <c:yMode val="edge"/>
          <c:x val="0.171562335958005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Sheet1!$C$1:$C$222</c:f>
              <c:numCache>
                <c:formatCode>General</c:formatCode>
                <c:ptCount val="2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</c:numCache>
            </c:numRef>
          </c:xVal>
          <c:yVal>
            <c:numRef>
              <c:f>Sheet1!$M$1:$M$222</c:f>
              <c:numCache>
                <c:formatCode>General</c:formatCode>
                <c:ptCount val="222"/>
                <c:pt idx="0">
                  <c:v>33.862822814438424</c:v>
                </c:pt>
                <c:pt idx="1">
                  <c:v>37.659942315662903</c:v>
                </c:pt>
                <c:pt idx="2">
                  <c:v>41.896393110189116</c:v>
                </c:pt>
                <c:pt idx="3">
                  <c:v>46.621839228591156</c:v>
                </c:pt>
                <c:pt idx="4">
                  <c:v>51.890996472237433</c:v>
                </c:pt>
                <c:pt idx="5">
                  <c:v>57.763988197896616</c:v>
                </c:pt>
                <c:pt idx="6">
                  <c:v>64.306683050979899</c:v>
                </c:pt>
                <c:pt idx="7">
                  <c:v>71.59100005276197</c:v>
                </c:pt>
                <c:pt idx="8">
                  <c:v>79.695162944402639</c:v>
                </c:pt>
                <c:pt idx="9">
                  <c:v>88.703881843887231</c:v>
                </c:pt>
                <c:pt idx="10">
                  <c:v>98.708436215720155</c:v>
                </c:pt>
                <c:pt idx="11">
                  <c:v>109.80662911388981</c:v>
                </c:pt>
                <c:pt idx="12">
                  <c:v>122.10257898256144</c:v>
                </c:pt>
                <c:pt idx="13">
                  <c:v>135.70631248111229</c:v>
                </c:pt>
                <c:pt idx="14">
                  <c:v>150.7331205103828</c:v>
                </c:pt>
                <c:pt idx="15">
                  <c:v>167.30264071728325</c:v>
                </c:pt>
                <c:pt idx="16">
                  <c:v>185.53763429812463</c:v>
                </c:pt>
                <c:pt idx="17">
                  <c:v>205.56243412015087</c:v>
                </c:pt>
                <c:pt idx="18">
                  <c:v>227.50105633356713</c:v>
                </c:pt>
                <c:pt idx="19">
                  <c:v>251.47499000252824</c:v>
                </c:pt>
                <c:pt idx="20">
                  <c:v>277.60070984316195</c:v>
                </c:pt>
                <c:pt idx="21">
                  <c:v>305.98699639956544</c:v>
                </c:pt>
                <c:pt idx="22">
                  <c:v>336.73219554989225</c:v>
                </c:pt>
                <c:pt idx="23">
                  <c:v>369.92160356566291</c:v>
                </c:pt>
                <c:pt idx="24">
                  <c:v>405.62522203165105</c:v>
                </c:pt>
                <c:pt idx="25">
                  <c:v>443.89618415175573</c:v>
                </c:pt>
                <c:pt idx="26">
                  <c:v>484.7702042226266</c:v>
                </c:pt>
                <c:pt idx="27">
                  <c:v>528.26643826707732</c:v>
                </c:pt>
                <c:pt idx="28">
                  <c:v>574.39015880645945</c:v>
                </c:pt>
                <c:pt idx="29">
                  <c:v>623.13763450180522</c:v>
                </c:pt>
                <c:pt idx="30">
                  <c:v>674.50356249216179</c:v>
                </c:pt>
                <c:pt idx="31">
                  <c:v>728.4913281795458</c:v>
                </c:pt>
                <c:pt idx="32">
                  <c:v>785.12626905342859</c:v>
                </c:pt>
                <c:pt idx="33">
                  <c:v>844.47200541076609</c:v>
                </c:pt>
                <c:pt idx="34">
                  <c:v>906.64978394272055</c:v>
                </c:pt>
                <c:pt idx="35">
                  <c:v>971.86067279852944</c:v>
                </c:pt>
                <c:pt idx="36">
                  <c:v>1040.4103582104751</c:v>
                </c:pt>
                <c:pt idx="37">
                  <c:v>1112.7362251244306</c:v>
                </c:pt>
                <c:pt idx="38">
                  <c:v>1189.4363488815131</c:v>
                </c:pt>
                <c:pt idx="39">
                  <c:v>1271.2999601784225</c:v>
                </c:pt>
                <c:pt idx="40">
                  <c:v>1359.3388358820207</c:v>
                </c:pt>
                <c:pt idx="41">
                  <c:v>1454.8188656354914</c:v>
                </c:pt>
                <c:pt idx="42">
                  <c:v>1559.2906905683089</c:v>
                </c:pt>
                <c:pt idx="43">
                  <c:v>1674.6177431013841</c:v>
                </c:pt>
                <c:pt idx="44">
                  <c:v>1802.9991768847922</c:v>
                </c:pt>
                <c:pt idx="45">
                  <c:v>1946.9840221141762</c:v>
                </c:pt>
                <c:pt idx="46">
                  <c:v>2109.4714330290653</c:v>
                </c:pt>
                <c:pt idx="47">
                  <c:v>2293.6901858307351</c:v>
                </c:pt>
                <c:pt idx="48">
                  <c:v>2503.1488357398757</c:v>
                </c:pt>
                <c:pt idx="49">
                  <c:v>2741.5465355623423</c:v>
                </c:pt>
                <c:pt idx="50">
                  <c:v>3012.6340804046317</c:v>
                </c:pt>
                <c:pt idx="51">
                  <c:v>3320.0161592784289</c:v>
                </c:pt>
                <c:pt idx="52">
                  <c:v>3666.8901312732128</c:v>
                </c:pt>
                <c:pt idx="53">
                  <c:v>4055.7249006073343</c:v>
                </c:pt>
                <c:pt idx="54">
                  <c:v>4487.8960893745843</c:v>
                </c:pt>
                <c:pt idx="55">
                  <c:v>4963.3099064106218</c:v>
                </c:pt>
                <c:pt idx="56">
                  <c:v>5480.0651582502569</c:v>
                </c:pt>
                <c:pt idx="57">
                  <c:v>6034.2158266482256</c:v>
                </c:pt>
                <c:pt idx="58">
                  <c:v>6619.6992001947356</c:v>
                </c:pt>
                <c:pt idx="59">
                  <c:v>7228.4810538173897</c:v>
                </c:pt>
                <c:pt idx="60">
                  <c:v>7850.9380011381636</c:v>
                </c:pt>
                <c:pt idx="61">
                  <c:v>8476.4525690050814</c:v>
                </c:pt>
                <c:pt idx="62">
                  <c:v>9094.150121708557</c:v>
                </c:pt>
                <c:pt idx="63">
                  <c:v>9693.6731001162061</c:v>
                </c:pt>
                <c:pt idx="64">
                  <c:v>10265.878891491519</c:v>
                </c:pt>
                <c:pt idx="65">
                  <c:v>10803.366341072035</c:v>
                </c:pt>
                <c:pt idx="66">
                  <c:v>11300.7757116782</c:v>
                </c:pt>
                <c:pt idx="67">
                  <c:v>11754.854289196595</c:v>
                </c:pt>
                <c:pt idx="68">
                  <c:v>12164.320746554302</c:v>
                </c:pt>
                <c:pt idx="69">
                  <c:v>12529.586612639332</c:v>
                </c:pt>
                <c:pt idx="70">
                  <c:v>12852.40055244342</c:v>
                </c:pt>
                <c:pt idx="71">
                  <c:v>13135.474183277667</c:v>
                </c:pt>
                <c:pt idx="72">
                  <c:v>13382.133043088763</c:v>
                </c:pt>
                <c:pt idx="73">
                  <c:v>13596.019103828037</c:v>
                </c:pt>
                <c:pt idx="74">
                  <c:v>13780.856052968033</c:v>
                </c:pt>
                <c:pt idx="75">
                  <c:v>13940.277431969163</c:v>
                </c:pt>
                <c:pt idx="76">
                  <c:v>14077.710892779609</c:v>
                </c:pt>
                <c:pt idx="77">
                  <c:v>14196.308602724641</c:v>
                </c:pt>
                <c:pt idx="78">
                  <c:v>14298.913133584272</c:v>
                </c:pt>
                <c:pt idx="79">
                  <c:v>14388.048997257154</c:v>
                </c:pt>
                <c:pt idx="80">
                  <c:v>14465.931549143168</c:v>
                </c:pt>
                <c:pt idx="81">
                  <c:v>14534.486743273752</c:v>
                </c:pt>
                <c:pt idx="82">
                  <c:v>14595.376884965948</c:v>
                </c:pt>
                <c:pt idx="83">
                  <c:v>14650.028942724517</c:v>
                </c:pt>
                <c:pt idx="84">
                  <c:v>14699.66310842647</c:v>
                </c:pt>
                <c:pt idx="85">
                  <c:v>14745.320147139719</c:v>
                </c:pt>
                <c:pt idx="86">
                  <c:v>14787.886694844343</c:v>
                </c:pt>
                <c:pt idx="87">
                  <c:v>14828.118091000875</c:v>
                </c:pt>
                <c:pt idx="88">
                  <c:v>14866.658618294236</c:v>
                </c:pt>
                <c:pt idx="89">
                  <c:v>14904.059202397624</c:v>
                </c:pt>
                <c:pt idx="90">
                  <c:v>14940.792730963798</c:v>
                </c:pt>
                <c:pt idx="91">
                  <c:v>14977.267206692048</c:v>
                </c:pt>
                <c:pt idx="92">
                  <c:v>15013.836971476292</c:v>
                </c:pt>
                <c:pt idx="93">
                  <c:v>15050.812239619461</c:v>
                </c:pt>
                <c:pt idx="94">
                  <c:v>15088.467166449233</c:v>
                </c:pt>
                <c:pt idx="95">
                  <c:v>15127.046660166745</c:v>
                </c:pt>
                <c:pt idx="96">
                  <c:v>15166.772123191126</c:v>
                </c:pt>
                <c:pt idx="97">
                  <c:v>15207.846287023518</c:v>
                </c:pt>
                <c:pt idx="98">
                  <c:v>15250.45728318442</c:v>
                </c:pt>
                <c:pt idx="99">
                  <c:v>15294.782072877128</c:v>
                </c:pt>
                <c:pt idx="100">
                  <c:v>15340.989340080698</c:v>
                </c:pt>
                <c:pt idx="101">
                  <c:v>15389.241936895571</c:v>
                </c:pt>
                <c:pt idx="102">
                  <c:v>15439.698956112979</c:v>
                </c:pt>
                <c:pt idx="103">
                  <c:v>15492.517494022884</c:v>
                </c:pt>
                <c:pt idx="104">
                  <c:v>15547.854156237712</c:v>
                </c:pt>
                <c:pt idx="105">
                  <c:v>15605.866350596551</c:v>
                </c:pt>
                <c:pt idx="106">
                  <c:v>15666.713403833666</c:v>
                </c:pt>
                <c:pt idx="107">
                  <c:v>15730.557532463876</c:v>
                </c:pt>
                <c:pt idx="108">
                  <c:v>15797.564693088956</c:v>
                </c:pt>
                <c:pt idx="109">
                  <c:v>15867.905332915128</c:v>
                </c:pt>
                <c:pt idx="110">
                  <c:v>15941.755057561828</c:v>
                </c:pt>
                <c:pt idx="111">
                  <c:v>16019.295230122931</c:v>
                </c:pt>
                <c:pt idx="112">
                  <c:v>16100.71351281675</c:v>
                </c:pt>
                <c:pt idx="113">
                  <c:v>16186.204360347474</c:v>
                </c:pt>
                <c:pt idx="114">
                  <c:v>16275.969472228269</c:v>
                </c:pt>
                <c:pt idx="115">
                  <c:v>16370.218209725683</c:v>
                </c:pt>
                <c:pt idx="116">
                  <c:v>16469.16798172655</c:v>
                </c:pt>
                <c:pt idx="117">
                  <c:v>16573.044602660393</c:v>
                </c:pt>
                <c:pt idx="118">
                  <c:v>16682.082624597584</c:v>
                </c:pt>
                <c:pt idx="119">
                  <c:v>16796.525644757199</c:v>
                </c:pt>
                <c:pt idx="120">
                  <c:v>16916.626588873962</c:v>
                </c:pt>
                <c:pt idx="121">
                  <c:v>17042.647970171551</c:v>
                </c:pt>
                <c:pt idx="122">
                  <c:v>17174.862123052986</c:v>
                </c:pt>
                <c:pt idx="123">
                  <c:v>17313.551410034277</c:v>
                </c:pt>
                <c:pt idx="124">
                  <c:v>17459.008399904691</c:v>
                </c:pt>
                <c:pt idx="125">
                  <c:v>17611.536014586691</c:v>
                </c:pt>
                <c:pt idx="126">
                  <c:v>17771.447641684699</c:v>
                </c:pt>
                <c:pt idx="127">
                  <c:v>17939.067209249301</c:v>
                </c:pt>
                <c:pt idx="128">
                  <c:v>18114.7292188391</c:v>
                </c:pt>
                <c:pt idx="129">
                  <c:v>18298.778732534378</c:v>
                </c:pt>
                <c:pt idx="130">
                  <c:v>18491.571309144761</c:v>
                </c:pt>
                <c:pt idx="131">
                  <c:v>18693.472884457849</c:v>
                </c:pt>
                <c:pt idx="132">
                  <c:v>18904.859589999636</c:v>
                </c:pt>
                <c:pt idx="133">
                  <c:v>19126.117504423979</c:v>
                </c:pt>
                <c:pt idx="134">
                  <c:v>19357.642331321629</c:v>
                </c:pt>
                <c:pt idx="135">
                  <c:v>19599.838996945957</c:v>
                </c:pt>
                <c:pt idx="136">
                  <c:v>19853.121161098839</c:v>
                </c:pt>
                <c:pt idx="137">
                  <c:v>20117.910634215172</c:v>
                </c:pt>
                <c:pt idx="138">
                  <c:v>20394.636693537315</c:v>
                </c:pt>
                <c:pt idx="139">
                  <c:v>20683.735291192366</c:v>
                </c:pt>
                <c:pt idx="140">
                  <c:v>20985.64814698702</c:v>
                </c:pt>
                <c:pt idx="141">
                  <c:v>21300.821718830415</c:v>
                </c:pt>
                <c:pt idx="142">
                  <c:v>21629.70604389763</c:v>
                </c:pt>
                <c:pt idx="143">
                  <c:v>21972.753443970858</c:v>
                </c:pt>
                <c:pt idx="144">
                  <c:v>22330.417088856255</c:v>
                </c:pt>
                <c:pt idx="145">
                  <c:v>22703.149412387305</c:v>
                </c:pt>
                <c:pt idx="146">
                  <c:v>23091.400376306163</c:v>
                </c:pt>
                <c:pt idx="147">
                  <c:v>23495.615578276636</c:v>
                </c:pt>
                <c:pt idx="148">
                  <c:v>23916.234201440835</c:v>
                </c:pt>
                <c:pt idx="149">
                  <c:v>24353.686804298028</c:v>
                </c:pt>
                <c:pt idx="150">
                  <c:v>24808.392951268535</c:v>
                </c:pt>
                <c:pt idx="151">
                  <c:v>25280.758686115762</c:v>
                </c:pt>
                <c:pt idx="152">
                  <c:v>25771.173852437962</c:v>
                </c:pt>
                <c:pt idx="153">
                  <c:v>26280.009267708469</c:v>
                </c:pt>
                <c:pt idx="154">
                  <c:v>26807.613759831205</c:v>
                </c:pt>
                <c:pt idx="155">
                  <c:v>27354.311077876708</c:v>
                </c:pt>
                <c:pt idx="156">
                  <c:v>27920.396691551068</c:v>
                </c:pt>
                <c:pt idx="157">
                  <c:v>28506.134497001116</c:v>
                </c:pt>
                <c:pt idx="158">
                  <c:v>29111.753449736767</c:v>
                </c:pt>
                <c:pt idx="159">
                  <c:v>29737.444148711962</c:v>
                </c:pt>
                <c:pt idx="160">
                  <c:v>30383.35539889559</c:v>
                </c:pt>
                <c:pt idx="161">
                  <c:v>31049.590782919724</c:v>
                </c:pt>
                <c:pt idx="162">
                  <c:v>31736.205275544202</c:v>
                </c:pt>
                <c:pt idx="163">
                  <c:v>32443.201937642509</c:v>
                </c:pt>
                <c:pt idx="164">
                  <c:v>33170.528729109283</c:v>
                </c:pt>
                <c:pt idx="165">
                  <c:v>33918.075482421016</c:v>
                </c:pt>
                <c:pt idx="166">
                  <c:v>34685.671080453954</c:v>
                </c:pt>
                <c:pt idx="167">
                  <c:v>35473.080883479837</c:v>
                </c:pt>
                <c:pt idx="168">
                  <c:v>36280.004450927809</c:v>
                </c:pt>
                <c:pt idx="169">
                  <c:v>37106.073603429242</c:v>
                </c:pt>
                <c:pt idx="170">
                  <c:v>37950.850869773261</c:v>
                </c:pt>
                <c:pt idx="171">
                  <c:v>38813.828361626889</c:v>
                </c:pt>
                <c:pt idx="172">
                  <c:v>39694.427116165054</c:v>
                </c:pt>
                <c:pt idx="173">
                  <c:v>40591.996943084174</c:v>
                </c:pt>
                <c:pt idx="174">
                  <c:v>41505.816807830859</c:v>
                </c:pt>
                <c:pt idx="175">
                  <c:v>42435.095777289644</c:v>
                </c:pt>
                <c:pt idx="176">
                  <c:v>43378.974547687365</c:v>
                </c:pt>
                <c:pt idx="177">
                  <c:v>44336.527567170473</c:v>
                </c:pt>
                <c:pt idx="178">
                  <c:v>45306.765757504574</c:v>
                </c:pt>
                <c:pt idx="179">
                  <c:v>46288.639830773842</c:v>
                </c:pt>
                <c:pt idx="180">
                  <c:v>47281.044187987893</c:v>
                </c:pt>
                <c:pt idx="181">
                  <c:v>48282.821377325497</c:v>
                </c:pt>
                <c:pt idx="182">
                  <c:v>49292.767080565645</c:v>
                </c:pt>
                <c:pt idx="183">
                  <c:v>50309.635587296783</c:v>
                </c:pt>
                <c:pt idx="184">
                  <c:v>51332.145707978263</c:v>
                </c:pt>
                <c:pt idx="185">
                  <c:v>52358.987069076706</c:v>
                </c:pt>
                <c:pt idx="186">
                  <c:v>53388.826726523461</c:v>
                </c:pt>
                <c:pt idx="187">
                  <c:v>54420.316027831388</c:v>
                </c:pt>
                <c:pt idx="188">
                  <c:v>55452.09764853392</c:v>
                </c:pt>
                <c:pt idx="189">
                  <c:v>56482.81272530205</c:v>
                </c:pt>
                <c:pt idx="190">
                  <c:v>57511.108006249669</c:v>
                </c:pt>
                <c:pt idx="191">
                  <c:v>58535.642938608791</c:v>
                </c:pt>
                <c:pt idx="192">
                  <c:v>59555.096615153423</c:v>
                </c:pt>
                <c:pt idx="193">
                  <c:v>60568.174503438458</c:v>
                </c:pt>
                <c:pt idx="194">
                  <c:v>61573.614886021613</c:v>
                </c:pt>
                <c:pt idx="195">
                  <c:v>62570.19494523199</c:v>
                </c:pt>
                <c:pt idx="196">
                  <c:v>63556.736432589067</c:v>
                </c:pt>
                <c:pt idx="197">
                  <c:v>64532.110870474971</c:v>
                </c:pt>
                <c:pt idx="198">
                  <c:v>65495.24424192078</c:v>
                </c:pt>
                <c:pt idx="199">
                  <c:v>66445.121133163862</c:v>
                </c:pt>
                <c:pt idx="200">
                  <c:v>67380.788302745786</c:v>
                </c:pt>
                <c:pt idx="201">
                  <c:v>68301.357660124486</c:v>
                </c:pt>
                <c:pt idx="202">
                  <c:v>69206.008645858848</c:v>
                </c:pt>
                <c:pt idx="203">
                  <c:v>70093.990014188545</c:v>
                </c:pt>
                <c:pt idx="204">
                  <c:v>70964.62102710054</c:v>
                </c:pt>
                <c:pt idx="205">
                  <c:v>71817.292076594124</c:v>
                </c:pt>
                <c:pt idx="206">
                  <c:v>72651.464758704256</c:v>
                </c:pt>
                <c:pt idx="207">
                  <c:v>73466.671428825764</c:v>
                </c:pt>
                <c:pt idx="208">
                  <c:v>74262.514272933317</c:v>
                </c:pt>
                <c:pt idx="209">
                  <c:v>75038.663933382486</c:v>
                </c:pt>
                <c:pt idx="210">
                  <c:v>75794.857731097218</c:v>
                </c:pt>
                <c:pt idx="211">
                  <c:v>76530.897528120084</c:v>
                </c:pt>
                <c:pt idx="212">
                  <c:v>77246.647275764291</c:v>
                </c:pt>
                <c:pt idx="213">
                  <c:v>77942.030294019496</c:v>
                </c:pt>
                <c:pt idx="214">
                  <c:v>78617.026327504194</c:v>
                </c:pt>
                <c:pt idx="215">
                  <c:v>79271.668422207891</c:v>
                </c:pt>
                <c:pt idx="216">
                  <c:v>79906.039665621211</c:v>
                </c:pt>
                <c:pt idx="217">
                  <c:v>80520.269830706311</c:v>
                </c:pt>
                <c:pt idx="218">
                  <c:v>81114.53196160926</c:v>
                </c:pt>
                <c:pt idx="219">
                  <c:v>81689.038936155921</c:v>
                </c:pt>
                <c:pt idx="220">
                  <c:v>82244.04003708961</c:v>
                </c:pt>
                <c:pt idx="221">
                  <c:v>82779.817560789583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F0-4816-98CE-97149B1C0850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Sheet1!$C$1:$C$165</c:f>
              <c:numCache>
                <c:formatCode>General</c:formatCode>
                <c:ptCount val="1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</c:numCache>
            </c:numRef>
          </c:xVal>
          <c:yVal>
            <c:numRef>
              <c:f>Sheet1!$D$1:$D$165</c:f>
              <c:numCache>
                <c:formatCode>General</c:formatCode>
                <c:ptCount val="165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  <c:pt idx="132">
                  <c:v>18149</c:v>
                </c:pt>
                <c:pt idx="133">
                  <c:v>18227</c:v>
                </c:pt>
                <c:pt idx="134">
                  <c:v>18325</c:v>
                </c:pt>
                <c:pt idx="135">
                  <c:v>18429</c:v>
                </c:pt>
                <c:pt idx="136">
                  <c:v>18530</c:v>
                </c:pt>
                <c:pt idx="137">
                  <c:v>18649</c:v>
                </c:pt>
                <c:pt idx="138">
                  <c:v>18785</c:v>
                </c:pt>
                <c:pt idx="139">
                  <c:v>18914</c:v>
                </c:pt>
                <c:pt idx="140">
                  <c:v>19119</c:v>
                </c:pt>
                <c:pt idx="141">
                  <c:v>19354</c:v>
                </c:pt>
                <c:pt idx="142">
                  <c:v>19639</c:v>
                </c:pt>
                <c:pt idx="143">
                  <c:v>19835</c:v>
                </c:pt>
                <c:pt idx="144">
                  <c:v>20023</c:v>
                </c:pt>
                <c:pt idx="145">
                  <c:v>20272</c:v>
                </c:pt>
                <c:pt idx="146">
                  <c:v>20457</c:v>
                </c:pt>
                <c:pt idx="147">
                  <c:v>20831</c:v>
                </c:pt>
                <c:pt idx="148">
                  <c:v>21249</c:v>
                </c:pt>
                <c:pt idx="149">
                  <c:v>21657</c:v>
                </c:pt>
                <c:pt idx="150">
                  <c:v>21998</c:v>
                </c:pt>
                <c:pt idx="151">
                  <c:v>22270</c:v>
                </c:pt>
                <c:pt idx="152">
                  <c:v>22778</c:v>
                </c:pt>
                <c:pt idx="153">
                  <c:v>23076</c:v>
                </c:pt>
                <c:pt idx="154">
                  <c:v>23690</c:v>
                </c:pt>
                <c:pt idx="155">
                  <c:v>24331</c:v>
                </c:pt>
                <c:pt idx="156">
                  <c:v>24940</c:v>
                </c:pt>
                <c:pt idx="157">
                  <c:v>25406</c:v>
                </c:pt>
                <c:pt idx="158">
                  <c:v>25892</c:v>
                </c:pt>
                <c:pt idx="159">
                  <c:v>26526</c:v>
                </c:pt>
                <c:pt idx="160">
                  <c:v>27381</c:v>
                </c:pt>
                <c:pt idx="161">
                  <c:v>28286</c:v>
                </c:pt>
                <c:pt idx="162">
                  <c:v>29008</c:v>
                </c:pt>
                <c:pt idx="163">
                  <c:v>29893</c:v>
                </c:pt>
                <c:pt idx="164">
                  <c:v>30662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F0-4816-98CE-97149B1C0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</a:t>
            </a:r>
            <a:r>
              <a:rPr lang="en-US" altLang="ja-JP" sz="1400" b="0" i="0" u="none" strike="noStrike" baseline="0">
                <a:effectLst/>
              </a:rPr>
              <a:t>3</a:t>
            </a:r>
            <a:r>
              <a:rPr lang="ja-JP" altLang="en-US" sz="1400" b="0" i="0" u="none" strike="noStrike" baseline="0">
                <a:effectLst/>
              </a:rPr>
              <a:t>つのシグモイド関数の和で近似</a:t>
            </a:r>
            <a:endParaRPr lang="ja-JP" altLang="en-US"/>
          </a:p>
        </c:rich>
      </c:tx>
      <c:layout>
        <c:manualLayout>
          <c:xMode val="edge"/>
          <c:yMode val="edge"/>
          <c:x val="0.171562335958005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Sheet1!$C$1:$C$261</c:f>
              <c:numCache>
                <c:formatCode>General</c:formatCode>
                <c:ptCount val="2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</c:numCache>
            </c:numRef>
          </c:xVal>
          <c:yVal>
            <c:numRef>
              <c:f>Sheet1!$M$1:$M$271</c:f>
              <c:numCache>
                <c:formatCode>General</c:formatCode>
                <c:ptCount val="271"/>
                <c:pt idx="0">
                  <c:v>33.862822814438424</c:v>
                </c:pt>
                <c:pt idx="1">
                  <c:v>37.659942315662903</c:v>
                </c:pt>
                <c:pt idx="2">
                  <c:v>41.896393110189116</c:v>
                </c:pt>
                <c:pt idx="3">
                  <c:v>46.621839228591156</c:v>
                </c:pt>
                <c:pt idx="4">
                  <c:v>51.890996472237433</c:v>
                </c:pt>
                <c:pt idx="5">
                  <c:v>57.763988197896616</c:v>
                </c:pt>
                <c:pt idx="6">
                  <c:v>64.306683050979899</c:v>
                </c:pt>
                <c:pt idx="7">
                  <c:v>71.59100005276197</c:v>
                </c:pt>
                <c:pt idx="8">
                  <c:v>79.695162944402639</c:v>
                </c:pt>
                <c:pt idx="9">
                  <c:v>88.703881843887231</c:v>
                </c:pt>
                <c:pt idx="10">
                  <c:v>98.708436215720155</c:v>
                </c:pt>
                <c:pt idx="11">
                  <c:v>109.80662911388981</c:v>
                </c:pt>
                <c:pt idx="12">
                  <c:v>122.10257898256144</c:v>
                </c:pt>
                <c:pt idx="13">
                  <c:v>135.70631248111229</c:v>
                </c:pt>
                <c:pt idx="14">
                  <c:v>150.7331205103828</c:v>
                </c:pt>
                <c:pt idx="15">
                  <c:v>167.30264071728325</c:v>
                </c:pt>
                <c:pt idx="16">
                  <c:v>185.53763429812463</c:v>
                </c:pt>
                <c:pt idx="17">
                  <c:v>205.56243412015087</c:v>
                </c:pt>
                <c:pt idx="18">
                  <c:v>227.50105633356713</c:v>
                </c:pt>
                <c:pt idx="19">
                  <c:v>251.47499000252824</c:v>
                </c:pt>
                <c:pt idx="20">
                  <c:v>277.60070984316195</c:v>
                </c:pt>
                <c:pt idx="21">
                  <c:v>305.98699639956544</c:v>
                </c:pt>
                <c:pt idx="22">
                  <c:v>336.73219554989225</c:v>
                </c:pt>
                <c:pt idx="23">
                  <c:v>369.92160356566291</c:v>
                </c:pt>
                <c:pt idx="24">
                  <c:v>405.62522203165105</c:v>
                </c:pt>
                <c:pt idx="25">
                  <c:v>443.89618415175573</c:v>
                </c:pt>
                <c:pt idx="26">
                  <c:v>484.7702042226266</c:v>
                </c:pt>
                <c:pt idx="27">
                  <c:v>528.26643826707732</c:v>
                </c:pt>
                <c:pt idx="28">
                  <c:v>574.39015880645945</c:v>
                </c:pt>
                <c:pt idx="29">
                  <c:v>623.13763450180522</c:v>
                </c:pt>
                <c:pt idx="30">
                  <c:v>674.50356249216179</c:v>
                </c:pt>
                <c:pt idx="31">
                  <c:v>728.4913281795458</c:v>
                </c:pt>
                <c:pt idx="32">
                  <c:v>785.12626905342859</c:v>
                </c:pt>
                <c:pt idx="33">
                  <c:v>844.47200541076609</c:v>
                </c:pt>
                <c:pt idx="34">
                  <c:v>906.64978394272055</c:v>
                </c:pt>
                <c:pt idx="35">
                  <c:v>971.86067279852944</c:v>
                </c:pt>
                <c:pt idx="36">
                  <c:v>1040.4103582104751</c:v>
                </c:pt>
                <c:pt idx="37">
                  <c:v>1112.7362251244306</c:v>
                </c:pt>
                <c:pt idx="38">
                  <c:v>1189.4363488815131</c:v>
                </c:pt>
                <c:pt idx="39">
                  <c:v>1271.2999601784225</c:v>
                </c:pt>
                <c:pt idx="40">
                  <c:v>1359.3388358820207</c:v>
                </c:pt>
                <c:pt idx="41">
                  <c:v>1454.8188656354914</c:v>
                </c:pt>
                <c:pt idx="42">
                  <c:v>1559.2906905683089</c:v>
                </c:pt>
                <c:pt idx="43">
                  <c:v>1674.6177431013841</c:v>
                </c:pt>
                <c:pt idx="44">
                  <c:v>1802.9991768847922</c:v>
                </c:pt>
                <c:pt idx="45">
                  <c:v>1946.9840221141762</c:v>
                </c:pt>
                <c:pt idx="46">
                  <c:v>2109.4714330290653</c:v>
                </c:pt>
                <c:pt idx="47">
                  <c:v>2293.6901858307351</c:v>
                </c:pt>
                <c:pt idx="48">
                  <c:v>2503.1488357398757</c:v>
                </c:pt>
                <c:pt idx="49">
                  <c:v>2741.5465355623423</c:v>
                </c:pt>
                <c:pt idx="50">
                  <c:v>3012.6340804046317</c:v>
                </c:pt>
                <c:pt idx="51">
                  <c:v>3320.0161592784289</c:v>
                </c:pt>
                <c:pt idx="52">
                  <c:v>3666.8901312732128</c:v>
                </c:pt>
                <c:pt idx="53">
                  <c:v>4055.7249006073343</c:v>
                </c:pt>
                <c:pt idx="54">
                  <c:v>4487.8960893745843</c:v>
                </c:pt>
                <c:pt idx="55">
                  <c:v>4963.3099064106218</c:v>
                </c:pt>
                <c:pt idx="56">
                  <c:v>5480.0651582502569</c:v>
                </c:pt>
                <c:pt idx="57">
                  <c:v>6034.2158266482256</c:v>
                </c:pt>
                <c:pt idx="58">
                  <c:v>6619.6992001947356</c:v>
                </c:pt>
                <c:pt idx="59">
                  <c:v>7228.4810538173897</c:v>
                </c:pt>
                <c:pt idx="60">
                  <c:v>7850.9380011381636</c:v>
                </c:pt>
                <c:pt idx="61">
                  <c:v>8476.4525690050814</c:v>
                </c:pt>
                <c:pt idx="62">
                  <c:v>9094.150121708557</c:v>
                </c:pt>
                <c:pt idx="63">
                  <c:v>9693.6731001162061</c:v>
                </c:pt>
                <c:pt idx="64">
                  <c:v>10265.878891491519</c:v>
                </c:pt>
                <c:pt idx="65">
                  <c:v>10803.366341072035</c:v>
                </c:pt>
                <c:pt idx="66">
                  <c:v>11300.7757116782</c:v>
                </c:pt>
                <c:pt idx="67">
                  <c:v>11754.854289196595</c:v>
                </c:pt>
                <c:pt idx="68">
                  <c:v>12164.320746554302</c:v>
                </c:pt>
                <c:pt idx="69">
                  <c:v>12529.586612639332</c:v>
                </c:pt>
                <c:pt idx="70">
                  <c:v>12852.40055244342</c:v>
                </c:pt>
                <c:pt idx="71">
                  <c:v>13135.474183277667</c:v>
                </c:pt>
                <c:pt idx="72">
                  <c:v>13382.133043088763</c:v>
                </c:pt>
                <c:pt idx="73">
                  <c:v>13596.019103828037</c:v>
                </c:pt>
                <c:pt idx="74">
                  <c:v>13780.856052968033</c:v>
                </c:pt>
                <c:pt idx="75">
                  <c:v>13940.277431969163</c:v>
                </c:pt>
                <c:pt idx="76">
                  <c:v>14077.710892779609</c:v>
                </c:pt>
                <c:pt idx="77">
                  <c:v>14196.308602724641</c:v>
                </c:pt>
                <c:pt idx="78">
                  <c:v>14298.913133584272</c:v>
                </c:pt>
                <c:pt idx="79">
                  <c:v>14388.048997257154</c:v>
                </c:pt>
                <c:pt idx="80">
                  <c:v>14465.931549143168</c:v>
                </c:pt>
                <c:pt idx="81">
                  <c:v>14534.486743273752</c:v>
                </c:pt>
                <c:pt idx="82">
                  <c:v>14595.376884965948</c:v>
                </c:pt>
                <c:pt idx="83">
                  <c:v>14650.028942724517</c:v>
                </c:pt>
                <c:pt idx="84">
                  <c:v>14699.66310842647</c:v>
                </c:pt>
                <c:pt idx="85">
                  <c:v>14745.320147139719</c:v>
                </c:pt>
                <c:pt idx="86">
                  <c:v>14787.886694844343</c:v>
                </c:pt>
                <c:pt idx="87">
                  <c:v>14828.118091000875</c:v>
                </c:pt>
                <c:pt idx="88">
                  <c:v>14866.658618294236</c:v>
                </c:pt>
                <c:pt idx="89">
                  <c:v>14904.059202397624</c:v>
                </c:pt>
                <c:pt idx="90">
                  <c:v>14940.792730963798</c:v>
                </c:pt>
                <c:pt idx="91">
                  <c:v>14977.267206692048</c:v>
                </c:pt>
                <c:pt idx="92">
                  <c:v>15013.836971476292</c:v>
                </c:pt>
                <c:pt idx="93">
                  <c:v>15050.812239619461</c:v>
                </c:pt>
                <c:pt idx="94">
                  <c:v>15088.467166449233</c:v>
                </c:pt>
                <c:pt idx="95">
                  <c:v>15127.046660166745</c:v>
                </c:pt>
                <c:pt idx="96">
                  <c:v>15166.772123191126</c:v>
                </c:pt>
                <c:pt idx="97">
                  <c:v>15207.846287023518</c:v>
                </c:pt>
                <c:pt idx="98">
                  <c:v>15250.45728318442</c:v>
                </c:pt>
                <c:pt idx="99">
                  <c:v>15294.782072877128</c:v>
                </c:pt>
                <c:pt idx="100">
                  <c:v>15340.989340080698</c:v>
                </c:pt>
                <c:pt idx="101">
                  <c:v>15389.241936895571</c:v>
                </c:pt>
                <c:pt idx="102">
                  <c:v>15439.698956112979</c:v>
                </c:pt>
                <c:pt idx="103">
                  <c:v>15492.517494022884</c:v>
                </c:pt>
                <c:pt idx="104">
                  <c:v>15547.854156237712</c:v>
                </c:pt>
                <c:pt idx="105">
                  <c:v>15605.866350596551</c:v>
                </c:pt>
                <c:pt idx="106">
                  <c:v>15666.713403833666</c:v>
                </c:pt>
                <c:pt idx="107">
                  <c:v>15730.557532463876</c:v>
                </c:pt>
                <c:pt idx="108">
                  <c:v>15797.564693088956</c:v>
                </c:pt>
                <c:pt idx="109">
                  <c:v>15867.905332915128</c:v>
                </c:pt>
                <c:pt idx="110">
                  <c:v>15941.755057561828</c:v>
                </c:pt>
                <c:pt idx="111">
                  <c:v>16019.295230122931</c:v>
                </c:pt>
                <c:pt idx="112">
                  <c:v>16100.71351281675</c:v>
                </c:pt>
                <c:pt idx="113">
                  <c:v>16186.204360347474</c:v>
                </c:pt>
                <c:pt idx="114">
                  <c:v>16275.969472228269</c:v>
                </c:pt>
                <c:pt idx="115">
                  <c:v>16370.218209725683</c:v>
                </c:pt>
                <c:pt idx="116">
                  <c:v>16469.16798172655</c:v>
                </c:pt>
                <c:pt idx="117">
                  <c:v>16573.044602660393</c:v>
                </c:pt>
                <c:pt idx="118">
                  <c:v>16682.082624597584</c:v>
                </c:pt>
                <c:pt idx="119">
                  <c:v>16796.525644757199</c:v>
                </c:pt>
                <c:pt idx="120">
                  <c:v>16916.626588873962</c:v>
                </c:pt>
                <c:pt idx="121">
                  <c:v>17042.647970171551</c:v>
                </c:pt>
                <c:pt idx="122">
                  <c:v>17174.862123052986</c:v>
                </c:pt>
                <c:pt idx="123">
                  <c:v>17313.551410034277</c:v>
                </c:pt>
                <c:pt idx="124">
                  <c:v>17459.008399904691</c:v>
                </c:pt>
                <c:pt idx="125">
                  <c:v>17611.536014586691</c:v>
                </c:pt>
                <c:pt idx="126">
                  <c:v>17771.447641684699</c:v>
                </c:pt>
                <c:pt idx="127">
                  <c:v>17939.067209249301</c:v>
                </c:pt>
                <c:pt idx="128">
                  <c:v>18114.7292188391</c:v>
                </c:pt>
                <c:pt idx="129">
                  <c:v>18298.778732534378</c:v>
                </c:pt>
                <c:pt idx="130">
                  <c:v>18491.571309144761</c:v>
                </c:pt>
                <c:pt idx="131">
                  <c:v>18693.472884457849</c:v>
                </c:pt>
                <c:pt idx="132">
                  <c:v>18904.859589999636</c:v>
                </c:pt>
                <c:pt idx="133">
                  <c:v>19126.117504423979</c:v>
                </c:pt>
                <c:pt idx="134">
                  <c:v>19357.642331321629</c:v>
                </c:pt>
                <c:pt idx="135">
                  <c:v>19599.838996945957</c:v>
                </c:pt>
                <c:pt idx="136">
                  <c:v>19853.121161098839</c:v>
                </c:pt>
                <c:pt idx="137">
                  <c:v>20117.910634215172</c:v>
                </c:pt>
                <c:pt idx="138">
                  <c:v>20394.636693537315</c:v>
                </c:pt>
                <c:pt idx="139">
                  <c:v>20683.735291192366</c:v>
                </c:pt>
                <c:pt idx="140">
                  <c:v>20985.64814698702</c:v>
                </c:pt>
                <c:pt idx="141">
                  <c:v>21300.821718830415</c:v>
                </c:pt>
                <c:pt idx="142">
                  <c:v>21629.70604389763</c:v>
                </c:pt>
                <c:pt idx="143">
                  <c:v>21972.753443970858</c:v>
                </c:pt>
                <c:pt idx="144">
                  <c:v>22330.417088856255</c:v>
                </c:pt>
                <c:pt idx="145">
                  <c:v>22703.149412387305</c:v>
                </c:pt>
                <c:pt idx="146">
                  <c:v>23091.400376306163</c:v>
                </c:pt>
                <c:pt idx="147">
                  <c:v>23495.615578276636</c:v>
                </c:pt>
                <c:pt idx="148">
                  <c:v>23916.234201440835</c:v>
                </c:pt>
                <c:pt idx="149">
                  <c:v>24353.686804298028</c:v>
                </c:pt>
                <c:pt idx="150">
                  <c:v>24808.392951268535</c:v>
                </c:pt>
                <c:pt idx="151">
                  <c:v>25280.758686115762</c:v>
                </c:pt>
                <c:pt idx="152">
                  <c:v>25771.173852437962</c:v>
                </c:pt>
                <c:pt idx="153">
                  <c:v>26280.009267708469</c:v>
                </c:pt>
                <c:pt idx="154">
                  <c:v>26807.613759831205</c:v>
                </c:pt>
                <c:pt idx="155">
                  <c:v>27354.311077876708</c:v>
                </c:pt>
                <c:pt idx="156">
                  <c:v>27920.396691551068</c:v>
                </c:pt>
                <c:pt idx="157">
                  <c:v>28506.134497001116</c:v>
                </c:pt>
                <c:pt idx="158">
                  <c:v>29111.753449736767</c:v>
                </c:pt>
                <c:pt idx="159">
                  <c:v>29737.444148711962</c:v>
                </c:pt>
                <c:pt idx="160">
                  <c:v>30383.35539889559</c:v>
                </c:pt>
                <c:pt idx="161">
                  <c:v>31049.590782919724</c:v>
                </c:pt>
                <c:pt idx="162">
                  <c:v>31736.205275544202</c:v>
                </c:pt>
                <c:pt idx="163">
                  <c:v>32443.201937642509</c:v>
                </c:pt>
                <c:pt idx="164">
                  <c:v>33170.528729109283</c:v>
                </c:pt>
                <c:pt idx="165">
                  <c:v>33918.075482421016</c:v>
                </c:pt>
                <c:pt idx="166">
                  <c:v>34685.671080453954</c:v>
                </c:pt>
                <c:pt idx="167">
                  <c:v>35473.080883479837</c:v>
                </c:pt>
                <c:pt idx="168">
                  <c:v>36280.004450927809</c:v>
                </c:pt>
                <c:pt idx="169">
                  <c:v>37106.073603429242</c:v>
                </c:pt>
                <c:pt idx="170">
                  <c:v>37950.850869773261</c:v>
                </c:pt>
                <c:pt idx="171">
                  <c:v>38813.828361626889</c:v>
                </c:pt>
                <c:pt idx="172">
                  <c:v>39694.427116165054</c:v>
                </c:pt>
                <c:pt idx="173">
                  <c:v>40591.996943084174</c:v>
                </c:pt>
                <c:pt idx="174">
                  <c:v>41505.816807830859</c:v>
                </c:pt>
                <c:pt idx="175">
                  <c:v>42435.095777289644</c:v>
                </c:pt>
                <c:pt idx="176">
                  <c:v>43378.974547687365</c:v>
                </c:pt>
                <c:pt idx="177">
                  <c:v>44336.527567170473</c:v>
                </c:pt>
                <c:pt idx="178">
                  <c:v>45306.765757504574</c:v>
                </c:pt>
                <c:pt idx="179">
                  <c:v>46288.639830773842</c:v>
                </c:pt>
                <c:pt idx="180">
                  <c:v>47281.044187987893</c:v>
                </c:pt>
                <c:pt idx="181">
                  <c:v>48282.821377325497</c:v>
                </c:pt>
                <c:pt idx="182">
                  <c:v>49292.767080565645</c:v>
                </c:pt>
                <c:pt idx="183">
                  <c:v>50309.635587296783</c:v>
                </c:pt>
                <c:pt idx="184">
                  <c:v>51332.145707978263</c:v>
                </c:pt>
                <c:pt idx="185">
                  <c:v>52358.987069076706</c:v>
                </c:pt>
                <c:pt idx="186">
                  <c:v>53388.826726523461</c:v>
                </c:pt>
                <c:pt idx="187">
                  <c:v>54420.316027831388</c:v>
                </c:pt>
                <c:pt idx="188">
                  <c:v>55452.09764853392</c:v>
                </c:pt>
                <c:pt idx="189">
                  <c:v>56482.81272530205</c:v>
                </c:pt>
                <c:pt idx="190">
                  <c:v>57511.108006249669</c:v>
                </c:pt>
                <c:pt idx="191">
                  <c:v>58535.642938608791</c:v>
                </c:pt>
                <c:pt idx="192">
                  <c:v>59555.096615153423</c:v>
                </c:pt>
                <c:pt idx="193">
                  <c:v>60568.174503438458</c:v>
                </c:pt>
                <c:pt idx="194">
                  <c:v>61573.614886021613</c:v>
                </c:pt>
                <c:pt idx="195">
                  <c:v>62570.19494523199</c:v>
                </c:pt>
                <c:pt idx="196">
                  <c:v>63556.736432589067</c:v>
                </c:pt>
                <c:pt idx="197">
                  <c:v>64532.110870474971</c:v>
                </c:pt>
                <c:pt idx="198">
                  <c:v>65495.24424192078</c:v>
                </c:pt>
                <c:pt idx="199">
                  <c:v>66445.121133163862</c:v>
                </c:pt>
                <c:pt idx="200">
                  <c:v>67380.788302745786</c:v>
                </c:pt>
                <c:pt idx="201">
                  <c:v>68301.357660124486</c:v>
                </c:pt>
                <c:pt idx="202">
                  <c:v>69206.008645858848</c:v>
                </c:pt>
                <c:pt idx="203">
                  <c:v>70093.990014188545</c:v>
                </c:pt>
                <c:pt idx="204">
                  <c:v>70964.62102710054</c:v>
                </c:pt>
                <c:pt idx="205">
                  <c:v>71817.292076594124</c:v>
                </c:pt>
                <c:pt idx="206">
                  <c:v>72651.464758704256</c:v>
                </c:pt>
                <c:pt idx="207">
                  <c:v>73466.671428825764</c:v>
                </c:pt>
                <c:pt idx="208">
                  <c:v>74262.514272933317</c:v>
                </c:pt>
                <c:pt idx="209">
                  <c:v>75038.663933382486</c:v>
                </c:pt>
                <c:pt idx="210">
                  <c:v>75794.857731097218</c:v>
                </c:pt>
                <c:pt idx="211">
                  <c:v>76530.897528120084</c:v>
                </c:pt>
                <c:pt idx="212">
                  <c:v>77246.647275764291</c:v>
                </c:pt>
                <c:pt idx="213">
                  <c:v>77942.030294019496</c:v>
                </c:pt>
                <c:pt idx="214">
                  <c:v>78617.026327504194</c:v>
                </c:pt>
                <c:pt idx="215">
                  <c:v>79271.668422207891</c:v>
                </c:pt>
                <c:pt idx="216">
                  <c:v>79906.039665621211</c:v>
                </c:pt>
                <c:pt idx="217">
                  <c:v>80520.269830706311</c:v>
                </c:pt>
                <c:pt idx="218">
                  <c:v>81114.53196160926</c:v>
                </c:pt>
                <c:pt idx="219">
                  <c:v>81689.038936155921</c:v>
                </c:pt>
                <c:pt idx="220">
                  <c:v>82244.04003708961</c:v>
                </c:pt>
                <c:pt idx="221">
                  <c:v>82779.817560789583</c:v>
                </c:pt>
                <c:pt idx="222">
                  <c:v>83296.683488924071</c:v>
                </c:pt>
                <c:pt idx="223">
                  <c:v>83794.976245212427</c:v>
                </c:pt>
                <c:pt idx="224">
                  <c:v>84275.057556249871</c:v>
                </c:pt>
                <c:pt idx="225">
                  <c:v>84737.309432238937</c:v>
                </c:pt>
                <c:pt idx="226">
                  <c:v>85182.131280508576</c:v>
                </c:pt>
                <c:pt idx="227">
                  <c:v>85609.93716191937</c:v>
                </c:pt>
                <c:pt idx="228">
                  <c:v>86021.153197671898</c:v>
                </c:pt>
                <c:pt idx="229">
                  <c:v>86416.215131670935</c:v>
                </c:pt>
                <c:pt idx="230">
                  <c:v>86795.566051459435</c:v>
                </c:pt>
                <c:pt idx="231">
                  <c:v>87159.654268826998</c:v>
                </c:pt>
                <c:pt idx="232">
                  <c:v>87508.931359514609</c:v>
                </c:pt>
                <c:pt idx="233">
                  <c:v>87843.850359975913</c:v>
                </c:pt>
                <c:pt idx="234">
                  <c:v>88164.864117906633</c:v>
                </c:pt>
                <c:pt idx="235">
                  <c:v>88472.423792205358</c:v>
                </c:pt>
                <c:pt idx="236">
                  <c:v>88766.97749716806</c:v>
                </c:pt>
                <c:pt idx="237">
                  <c:v>89048.969085030825</c:v>
                </c:pt>
                <c:pt idx="238">
                  <c:v>89318.837060445687</c:v>
                </c:pt>
                <c:pt idx="239">
                  <c:v>89577.013620086</c:v>
                </c:pt>
                <c:pt idx="240">
                  <c:v>89823.923810316686</c:v>
                </c:pt>
                <c:pt idx="241">
                  <c:v>90059.984795715573</c:v>
                </c:pt>
                <c:pt idx="242">
                  <c:v>90285.605231178881</c:v>
                </c:pt>
                <c:pt idx="243">
                  <c:v>90501.184730375477</c:v>
                </c:pt>
                <c:pt idx="244">
                  <c:v>90707.113423416056</c:v>
                </c:pt>
                <c:pt idx="245">
                  <c:v>90903.771596763545</c:v>
                </c:pt>
                <c:pt idx="246">
                  <c:v>91091.529408620001</c:v>
                </c:pt>
                <c:pt idx="247">
                  <c:v>91270.746673271846</c:v>
                </c:pt>
                <c:pt idx="248">
                  <c:v>91441.772708151344</c:v>
                </c:pt>
                <c:pt idx="249">
                  <c:v>91604.946237670854</c:v>
                </c:pt>
                <c:pt idx="250">
                  <c:v>91760.59534819916</c:v>
                </c:pt>
                <c:pt idx="251">
                  <c:v>91909.037488871749</c:v>
                </c:pt>
                <c:pt idx="252">
                  <c:v>92050.579513253339</c:v>
                </c:pt>
                <c:pt idx="253">
                  <c:v>92185.517757197347</c:v>
                </c:pt>
                <c:pt idx="254">
                  <c:v>92314.13814856956</c:v>
                </c:pt>
                <c:pt idx="255">
                  <c:v>92436.716344819753</c:v>
                </c:pt>
                <c:pt idx="256">
                  <c:v>92553.517894691089</c:v>
                </c:pt>
                <c:pt idx="257">
                  <c:v>92664.798420654959</c:v>
                </c:pt>
                <c:pt idx="258">
                  <c:v>92770.803818941204</c:v>
                </c:pt>
                <c:pt idx="259">
                  <c:v>92871.770474305624</c:v>
                </c:pt>
                <c:pt idx="260">
                  <c:v>92967.925486932727</c:v>
                </c:pt>
                <c:pt idx="261">
                  <c:v>93059.486909114232</c:v>
                </c:pt>
                <c:pt idx="262">
                  <c:v>93146.663989571447</c:v>
                </c:pt>
                <c:pt idx="263">
                  <c:v>93229.657423502751</c:v>
                </c:pt>
                <c:pt idx="264">
                  <c:v>93308.659606636153</c:v>
                </c:pt>
                <c:pt idx="265">
                  <c:v>93383.854891751515</c:v>
                </c:pt>
                <c:pt idx="266">
                  <c:v>93455.419846307908</c:v>
                </c:pt>
                <c:pt idx="267">
                  <c:v>93523.523509969717</c:v>
                </c:pt>
                <c:pt idx="268">
                  <c:v>93588.327650969499</c:v>
                </c:pt>
                <c:pt idx="269">
                  <c:v>93649.98702037966</c:v>
                </c:pt>
                <c:pt idx="270">
                  <c:v>93708.649603486483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97-4868-B261-D5651BA52B48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Sheet1!$C$1:$C$261</c:f>
              <c:numCache>
                <c:formatCode>General</c:formatCode>
                <c:ptCount val="2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</c:numCache>
            </c:numRef>
          </c:xVal>
          <c:yVal>
            <c:numRef>
              <c:f>Sheet1!$D$1:$D$261</c:f>
              <c:numCache>
                <c:formatCode>General</c:formatCode>
                <c:ptCount val="261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  <c:pt idx="132">
                  <c:v>18149</c:v>
                </c:pt>
                <c:pt idx="133">
                  <c:v>18227</c:v>
                </c:pt>
                <c:pt idx="134">
                  <c:v>18325</c:v>
                </c:pt>
                <c:pt idx="135">
                  <c:v>18429</c:v>
                </c:pt>
                <c:pt idx="136">
                  <c:v>18530</c:v>
                </c:pt>
                <c:pt idx="137">
                  <c:v>18649</c:v>
                </c:pt>
                <c:pt idx="138">
                  <c:v>18785</c:v>
                </c:pt>
                <c:pt idx="139">
                  <c:v>18914</c:v>
                </c:pt>
                <c:pt idx="140">
                  <c:v>19119</c:v>
                </c:pt>
                <c:pt idx="141">
                  <c:v>19354</c:v>
                </c:pt>
                <c:pt idx="142">
                  <c:v>19639</c:v>
                </c:pt>
                <c:pt idx="143">
                  <c:v>19835</c:v>
                </c:pt>
                <c:pt idx="144">
                  <c:v>20023</c:v>
                </c:pt>
                <c:pt idx="145">
                  <c:v>20272</c:v>
                </c:pt>
                <c:pt idx="146">
                  <c:v>20457</c:v>
                </c:pt>
                <c:pt idx="147">
                  <c:v>20831</c:v>
                </c:pt>
                <c:pt idx="148">
                  <c:v>21249</c:v>
                </c:pt>
                <c:pt idx="149">
                  <c:v>21657</c:v>
                </c:pt>
                <c:pt idx="150">
                  <c:v>21998</c:v>
                </c:pt>
                <c:pt idx="151">
                  <c:v>22270</c:v>
                </c:pt>
                <c:pt idx="152">
                  <c:v>22778</c:v>
                </c:pt>
                <c:pt idx="153">
                  <c:v>23076</c:v>
                </c:pt>
                <c:pt idx="154">
                  <c:v>23690</c:v>
                </c:pt>
                <c:pt idx="155">
                  <c:v>24331</c:v>
                </c:pt>
                <c:pt idx="156">
                  <c:v>24940</c:v>
                </c:pt>
                <c:pt idx="157">
                  <c:v>25406</c:v>
                </c:pt>
                <c:pt idx="158">
                  <c:v>25892</c:v>
                </c:pt>
                <c:pt idx="159">
                  <c:v>26526</c:v>
                </c:pt>
                <c:pt idx="160">
                  <c:v>27381</c:v>
                </c:pt>
                <c:pt idx="161">
                  <c:v>28286</c:v>
                </c:pt>
                <c:pt idx="162">
                  <c:v>29008</c:v>
                </c:pt>
                <c:pt idx="163">
                  <c:v>29893</c:v>
                </c:pt>
                <c:pt idx="164">
                  <c:v>30662</c:v>
                </c:pt>
                <c:pt idx="165">
                  <c:v>31353</c:v>
                </c:pt>
                <c:pt idx="166">
                  <c:v>32447</c:v>
                </c:pt>
                <c:pt idx="167">
                  <c:v>33740</c:v>
                </c:pt>
                <c:pt idx="168">
                  <c:v>35067</c:v>
                </c:pt>
                <c:pt idx="169">
                  <c:v>36757</c:v>
                </c:pt>
                <c:pt idx="170">
                  <c:v>38184</c:v>
                </c:pt>
                <c:pt idx="171">
                  <c:v>39388</c:v>
                </c:pt>
                <c:pt idx="172">
                  <c:v>40400</c:v>
                </c:pt>
                <c:pt idx="173">
                  <c:v>41649</c:v>
                </c:pt>
                <c:pt idx="174">
                  <c:v>43038</c:v>
                </c:pt>
                <c:pt idx="175">
                  <c:v>44492</c:v>
                </c:pt>
                <c:pt idx="176">
                  <c:v>46289</c:v>
                </c:pt>
                <c:pt idx="177">
                  <c:v>47787</c:v>
                </c:pt>
                <c:pt idx="178">
                  <c:v>48932</c:v>
                </c:pt>
                <c:pt idx="179">
                  <c:v>49675</c:v>
                </c:pt>
                <c:pt idx="180">
                  <c:v>50463</c:v>
                </c:pt>
                <c:pt idx="181">
                  <c:v>51539</c:v>
                </c:pt>
                <c:pt idx="182">
                  <c:v>52734</c:v>
                </c:pt>
                <c:pt idx="183">
                  <c:v>54125</c:v>
                </c:pt>
                <c:pt idx="184">
                  <c:v>55266</c:v>
                </c:pt>
                <c:pt idx="185">
                  <c:v>56151</c:v>
                </c:pt>
                <c:pt idx="186">
                  <c:v>56855</c:v>
                </c:pt>
                <c:pt idx="187">
                  <c:v>58140</c:v>
                </c:pt>
                <c:pt idx="188">
                  <c:v>59054</c:v>
                </c:pt>
                <c:pt idx="189">
                  <c:v>60170</c:v>
                </c:pt>
                <c:pt idx="190">
                  <c:v>61195</c:v>
                </c:pt>
                <c:pt idx="191">
                  <c:v>62080</c:v>
                </c:pt>
                <c:pt idx="192">
                  <c:v>62601</c:v>
                </c:pt>
                <c:pt idx="193">
                  <c:v>63306</c:v>
                </c:pt>
                <c:pt idx="194">
                  <c:v>64047</c:v>
                </c:pt>
                <c:pt idx="195">
                  <c:v>64937</c:v>
                </c:pt>
                <c:pt idx="196">
                  <c:v>65743</c:v>
                </c:pt>
                <c:pt idx="197">
                  <c:v>66650</c:v>
                </c:pt>
                <c:pt idx="198">
                  <c:v>67450</c:v>
                </c:pt>
                <c:pt idx="199">
                  <c:v>67962</c:v>
                </c:pt>
                <c:pt idx="200">
                  <c:v>68409</c:v>
                </c:pt>
                <c:pt idx="201">
                  <c:v>69037</c:v>
                </c:pt>
                <c:pt idx="202">
                  <c:v>69618</c:v>
                </c:pt>
                <c:pt idx="203">
                  <c:v>70261</c:v>
                </c:pt>
                <c:pt idx="204">
                  <c:v>70830</c:v>
                </c:pt>
                <c:pt idx="205">
                  <c:v>71332</c:v>
                </c:pt>
                <c:pt idx="206">
                  <c:v>71782</c:v>
                </c:pt>
                <c:pt idx="207">
                  <c:v>72151</c:v>
                </c:pt>
                <c:pt idx="208">
                  <c:v>72639</c:v>
                </c:pt>
                <c:pt idx="209">
                  <c:v>73181</c:v>
                </c:pt>
                <c:pt idx="210">
                  <c:v>73944</c:v>
                </c:pt>
                <c:pt idx="211">
                  <c:v>74576</c:v>
                </c:pt>
                <c:pt idx="212">
                  <c:v>75155</c:v>
                </c:pt>
                <c:pt idx="213">
                  <c:v>75489</c:v>
                </c:pt>
                <c:pt idx="214">
                  <c:v>75852</c:v>
                </c:pt>
                <c:pt idx="215">
                  <c:v>76437</c:v>
                </c:pt>
                <c:pt idx="216">
                  <c:v>76926</c:v>
                </c:pt>
                <c:pt idx="217">
                  <c:v>77452</c:v>
                </c:pt>
                <c:pt idx="218">
                  <c:v>78031</c:v>
                </c:pt>
                <c:pt idx="219">
                  <c:v>78581</c:v>
                </c:pt>
                <c:pt idx="220">
                  <c:v>78999</c:v>
                </c:pt>
                <c:pt idx="221">
                  <c:v>79305</c:v>
                </c:pt>
                <c:pt idx="222">
                  <c:v>79611</c:v>
                </c:pt>
                <c:pt idx="223">
                  <c:v>79790</c:v>
                </c:pt>
                <c:pt idx="224">
                  <c:v>80417</c:v>
                </c:pt>
                <c:pt idx="225">
                  <c:v>80940</c:v>
                </c:pt>
                <c:pt idx="226">
                  <c:v>81586</c:v>
                </c:pt>
                <c:pt idx="227">
                  <c:v>82010</c:v>
                </c:pt>
                <c:pt idx="228">
                  <c:v>82352</c:v>
                </c:pt>
                <c:pt idx="229">
                  <c:v>82921</c:v>
                </c:pt>
                <c:pt idx="230">
                  <c:v>83475</c:v>
                </c:pt>
                <c:pt idx="231">
                  <c:v>84089</c:v>
                </c:pt>
                <c:pt idx="232">
                  <c:v>84659</c:v>
                </c:pt>
                <c:pt idx="233">
                  <c:v>85205</c:v>
                </c:pt>
                <c:pt idx="234">
                  <c:v>85527</c:v>
                </c:pt>
                <c:pt idx="235">
                  <c:v>85835</c:v>
                </c:pt>
                <c:pt idx="236">
                  <c:v>86400</c:v>
                </c:pt>
                <c:pt idx="237">
                  <c:v>86877</c:v>
                </c:pt>
                <c:pt idx="238">
                  <c:v>87493</c:v>
                </c:pt>
                <c:pt idx="239">
                  <c:v>88127</c:v>
                </c:pt>
                <c:pt idx="240">
                  <c:v>88720</c:v>
                </c:pt>
                <c:pt idx="241">
                  <c:v>89059</c:v>
                </c:pt>
                <c:pt idx="242">
                  <c:v>89381</c:v>
                </c:pt>
                <c:pt idx="243">
                  <c:v>89917</c:v>
                </c:pt>
                <c:pt idx="244">
                  <c:v>90525</c:v>
                </c:pt>
                <c:pt idx="245">
                  <c:v>91184</c:v>
                </c:pt>
                <c:pt idx="246">
                  <c:v>91822</c:v>
                </c:pt>
                <c:pt idx="247">
                  <c:v>92356</c:v>
                </c:pt>
                <c:pt idx="248">
                  <c:v>92717</c:v>
                </c:pt>
                <c:pt idx="249">
                  <c:v>93068</c:v>
                </c:pt>
                <c:pt idx="250">
                  <c:v>93658</c:v>
                </c:pt>
                <c:pt idx="251">
                  <c:v>94212</c:v>
                </c:pt>
                <c:pt idx="252">
                  <c:v>94886</c:v>
                </c:pt>
                <c:pt idx="253">
                  <c:v>95559</c:v>
                </c:pt>
                <c:pt idx="254">
                  <c:v>96151</c:v>
                </c:pt>
                <c:pt idx="255">
                  <c:v>96574</c:v>
                </c:pt>
                <c:pt idx="256">
                  <c:v>96924</c:v>
                </c:pt>
                <c:pt idx="257">
                  <c:v>97544</c:v>
                </c:pt>
                <c:pt idx="258">
                  <c:v>98212</c:v>
                </c:pt>
                <c:pt idx="259">
                  <c:v>98824</c:v>
                </c:pt>
                <c:pt idx="260">
                  <c:v>99595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97-4868-B261-D5651BA52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  <c:max val="27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</a:t>
            </a:r>
            <a:r>
              <a:rPr lang="en-US" altLang="ja-JP" sz="1400" b="0" i="0" u="none" strike="noStrike" baseline="0">
                <a:effectLst/>
              </a:rPr>
              <a:t>4</a:t>
            </a:r>
            <a:r>
              <a:rPr lang="ja-JP" altLang="en-US" sz="1400" b="0" i="0" u="none" strike="noStrike" baseline="0">
                <a:effectLst/>
              </a:rPr>
              <a:t>つのシグモイド関数の和で近似</a:t>
            </a:r>
            <a:endParaRPr lang="ja-JP" altLang="en-US"/>
          </a:p>
        </c:rich>
      </c:tx>
      <c:layout>
        <c:manualLayout>
          <c:xMode val="edge"/>
          <c:yMode val="edge"/>
          <c:x val="0.17156231817105297"/>
          <c:y val="4.613610149942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Sheet1!$C$1:$C$375</c:f>
              <c:numCache>
                <c:formatCode>General</c:formatCode>
                <c:ptCount val="3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</c:numCache>
            </c:numRef>
          </c:xVal>
          <c:yVal>
            <c:numRef>
              <c:f>Sheet1!$Q$1:$Q$375</c:f>
              <c:numCache>
                <c:formatCode>General</c:formatCode>
                <c:ptCount val="375"/>
                <c:pt idx="0">
                  <c:v>91.186159410057499</c:v>
                </c:pt>
                <c:pt idx="1">
                  <c:v>93.67482493709619</c:v>
                </c:pt>
                <c:pt idx="2">
                  <c:v>96.278873806728257</c:v>
                </c:pt>
                <c:pt idx="3">
                  <c:v>99.012905840777108</c:v>
                </c:pt>
                <c:pt idx="4">
                  <c:v>101.89548684133752</c:v>
                </c:pt>
                <c:pt idx="5">
                  <c:v>104.95081035306947</c:v>
                </c:pt>
                <c:pt idx="6">
                  <c:v>108.21120357123047</c:v>
                </c:pt>
                <c:pt idx="7">
                  <c:v>111.72092637402113</c:v>
                </c:pt>
                <c:pt idx="8">
                  <c:v>115.5419410885785</c:v>
                </c:pt>
                <c:pt idx="9">
                  <c:v>119.76265424423734</c:v>
                </c:pt>
                <c:pt idx="10">
                  <c:v>124.51105604929886</c:v>
                </c:pt>
                <c:pt idx="11">
                  <c:v>129.97415366049935</c:v>
                </c:pt>
                <c:pt idx="12">
                  <c:v>136.42588277122945</c:v>
                </c:pt>
                <c:pt idx="13">
                  <c:v>144.26514145464785</c:v>
                </c:pt>
                <c:pt idx="14">
                  <c:v>154.06269151734989</c:v>
                </c:pt>
                <c:pt idx="15">
                  <c:v>166.60739393038784</c:v>
                </c:pt>
                <c:pt idx="16">
                  <c:v>182.92414354787903</c:v>
                </c:pt>
                <c:pt idx="17">
                  <c:v>204.20587891085884</c:v>
                </c:pt>
                <c:pt idx="18">
                  <c:v>231.57406743275874</c:v>
                </c:pt>
                <c:pt idx="19">
                  <c:v>265.60916269613665</c:v>
                </c:pt>
                <c:pt idx="20">
                  <c:v>305.75805116057575</c:v>
                </c:pt>
                <c:pt idx="21">
                  <c:v>350.00689250169626</c:v>
                </c:pt>
                <c:pt idx="22">
                  <c:v>395.2822552206303</c:v>
                </c:pt>
                <c:pt idx="23">
                  <c:v>438.55089431527404</c:v>
                </c:pt>
                <c:pt idx="24">
                  <c:v>477.90567476584715</c:v>
                </c:pt>
                <c:pt idx="25">
                  <c:v>512.94024889221851</c:v>
                </c:pt>
                <c:pt idx="26">
                  <c:v>544.40669826189037</c:v>
                </c:pt>
                <c:pt idx="27">
                  <c:v>573.62480794720034</c:v>
                </c:pt>
                <c:pt idx="28">
                  <c:v>602.02286895804627</c:v>
                </c:pt>
                <c:pt idx="29">
                  <c:v>630.90899689142839</c:v>
                </c:pt>
                <c:pt idx="30">
                  <c:v>661.41180466977278</c:v>
                </c:pt>
                <c:pt idx="31">
                  <c:v>694.50528820695013</c:v>
                </c:pt>
                <c:pt idx="32">
                  <c:v>731.06137728311569</c:v>
                </c:pt>
                <c:pt idx="33">
                  <c:v>771.9032528073725</c:v>
                </c:pt>
                <c:pt idx="34">
                  <c:v>817.85020658848919</c:v>
                </c:pt>
                <c:pt idx="35">
                  <c:v>869.7528045835877</c:v>
                </c:pt>
                <c:pt idx="36">
                  <c:v>928.51982846734586</c:v>
                </c:pt>
                <c:pt idx="37">
                  <c:v>995.13887568824771</c:v>
                </c:pt>
                <c:pt idx="38">
                  <c:v>1070.6920822100847</c:v>
                </c:pt>
                <c:pt idx="39">
                  <c:v>1156.367819752511</c:v>
                </c:pt>
                <c:pt idx="40">
                  <c:v>1253.4686286183269</c:v>
                </c:pt>
                <c:pt idx="41">
                  <c:v>1363.4151315724455</c:v>
                </c:pt>
                <c:pt idx="42">
                  <c:v>1487.7452330985795</c:v>
                </c:pt>
                <c:pt idx="43">
                  <c:v>1628.1075329613977</c:v>
                </c:pt>
                <c:pt idx="44">
                  <c:v>1786.2475743996815</c:v>
                </c:pt>
                <c:pt idx="45">
                  <c:v>1963.9853230869101</c:v>
                </c:pt>
                <c:pt idx="46">
                  <c:v>2163.1821696801844</c:v>
                </c:pt>
                <c:pt idx="47">
                  <c:v>2385.6958212578129</c:v>
                </c:pt>
                <c:pt idx="48">
                  <c:v>2633.3217650453585</c:v>
                </c:pt>
                <c:pt idx="49">
                  <c:v>2907.7206279364223</c:v>
                </c:pt>
                <c:pt idx="50">
                  <c:v>3210.3317853771723</c:v>
                </c:pt>
                <c:pt idx="51">
                  <c:v>3542.275029883906</c:v>
                </c:pt>
                <c:pt idx="52">
                  <c:v>3904.2439683803941</c:v>
                </c:pt>
                <c:pt idx="53">
                  <c:v>4296.3969606646151</c:v>
                </c:pt>
                <c:pt idx="54">
                  <c:v>4718.2536009550458</c:v>
                </c:pt>
                <c:pt idx="55">
                  <c:v>5168.6066171929706</c:v>
                </c:pt>
                <c:pt idx="56">
                  <c:v>5645.4601587681263</c:v>
                </c:pt>
                <c:pt idx="57">
                  <c:v>6146.0052822687803</c:v>
                </c:pt>
                <c:pt idx="58">
                  <c:v>6666.6416465930979</c:v>
                </c:pt>
                <c:pt idx="59">
                  <c:v>7203.050856615203</c:v>
                </c:pt>
                <c:pt idx="60">
                  <c:v>7750.3217774459808</c:v>
                </c:pt>
                <c:pt idx="61">
                  <c:v>8303.122119569236</c:v>
                </c:pt>
                <c:pt idx="62">
                  <c:v>8855.9046467643166</c:v>
                </c:pt>
                <c:pt idx="63">
                  <c:v>9403.1315988650058</c:v>
                </c:pt>
                <c:pt idx="64">
                  <c:v>9939.4983212155821</c:v>
                </c:pt>
                <c:pt idx="65">
                  <c:v>10460.137207345253</c:v>
                </c:pt>
                <c:pt idx="66">
                  <c:v>10960.785866070515</c:v>
                </c:pt>
                <c:pt idx="67">
                  <c:v>11437.908321579611</c:v>
                </c:pt>
                <c:pt idx="68">
                  <c:v>11888.764051105522</c:v>
                </c:pt>
                <c:pt idx="69">
                  <c:v>12311.425645683221</c:v>
                </c:pt>
                <c:pt idx="70">
                  <c:v>12704.750888842238</c:v>
                </c:pt>
                <c:pt idx="71">
                  <c:v>13068.318478153687</c:v>
                </c:pt>
                <c:pt idx="72">
                  <c:v>13402.338269426933</c:v>
                </c:pt>
                <c:pt idx="73">
                  <c:v>13707.54696479833</c:v>
                </c:pt>
                <c:pt idx="74">
                  <c:v>13985.098987541243</c:v>
                </c:pt>
                <c:pt idx="75">
                  <c:v>14236.460370701276</c:v>
                </c:pt>
                <c:pt idx="76">
                  <c:v>14463.311287583741</c:v>
                </c:pt>
                <c:pt idx="77">
                  <c:v>14667.460723118376</c:v>
                </c:pt>
                <c:pt idx="78">
                  <c:v>14850.77495310359</c:v>
                </c:pt>
                <c:pt idx="79">
                  <c:v>15015.120071883055</c:v>
                </c:pt>
                <c:pt idx="80">
                  <c:v>15162.317805354771</c:v>
                </c:pt>
                <c:pt idx="81">
                  <c:v>15294.11322356267</c:v>
                </c:pt>
                <c:pt idx="82">
                  <c:v>15412.152653735051</c:v>
                </c:pt>
                <c:pt idx="83">
                  <c:v>15517.970010575891</c:v>
                </c:pt>
                <c:pt idx="84">
                  <c:v>15612.979831506635</c:v>
                </c:pt>
                <c:pt idx="85">
                  <c:v>15698.47546858563</c:v>
                </c:pt>
                <c:pt idx="86">
                  <c:v>15775.631098937449</c:v>
                </c:pt>
                <c:pt idx="87">
                  <c:v>15845.506438630502</c:v>
                </c:pt>
                <c:pt idx="88">
                  <c:v>15909.053259735123</c:v>
                </c:pt>
                <c:pt idx="89">
                  <c:v>15967.12300453127</c:v>
                </c:pt>
                <c:pt idx="90">
                  <c:v>16020.474958771969</c:v>
                </c:pt>
                <c:pt idx="91">
                  <c:v>16069.784586138454</c:v>
                </c:pt>
                <c:pt idx="92">
                  <c:v>16115.65173979805</c:v>
                </c:pt>
                <c:pt idx="93">
                  <c:v>16158.608556995488</c:v>
                </c:pt>
                <c:pt idx="94">
                  <c:v>16199.12691219453</c:v>
                </c:pt>
                <c:pt idx="95">
                  <c:v>16237.625356861039</c:v>
                </c:pt>
                <c:pt idx="96">
                  <c:v>16274.475512757441</c:v>
                </c:pt>
                <c:pt idx="97">
                  <c:v>16310.007913457297</c:v>
                </c:pt>
                <c:pt idx="98">
                  <c:v>16344.517308124159</c:v>
                </c:pt>
                <c:pt idx="99">
                  <c:v>16378.267454449147</c:v>
                </c:pt>
                <c:pt idx="100">
                  <c:v>16411.495435638753</c:v>
                </c:pt>
                <c:pt idx="101">
                  <c:v>16444.415540782691</c:v>
                </c:pt>
                <c:pt idx="102">
                  <c:v>16477.222749820081</c:v>
                </c:pt>
                <c:pt idx="103">
                  <c:v>16510.095864434425</c:v>
                </c:pt>
                <c:pt idx="104">
                  <c:v>16543.200325128968</c:v>
                </c:pt>
                <c:pt idx="105">
                  <c:v>16576.690752898667</c:v>
                </c:pt>
                <c:pt idx="106">
                  <c:v>16610.71325164185</c:v>
                </c:pt>
                <c:pt idx="107">
                  <c:v>16645.407504971583</c:v>
                </c:pt>
                <c:pt idx="108">
                  <c:v>16680.908698554507</c:v>
                </c:pt>
                <c:pt idx="109">
                  <c:v>16717.349296631466</c:v>
                </c:pt>
                <c:pt idx="110">
                  <c:v>16754.860699031233</c:v>
                </c:pt>
                <c:pt idx="111">
                  <c:v>16793.57480281722</c:v>
                </c:pt>
                <c:pt idx="112">
                  <c:v>16833.625490731225</c:v>
                </c:pt>
                <c:pt idx="113">
                  <c:v>16875.150066823946</c:v>
                </c:pt>
                <c:pt idx="114">
                  <c:v>16918.290658087528</c:v>
                </c:pt>
                <c:pt idx="115">
                  <c:v>16963.195599519953</c:v>
                </c:pt>
                <c:pt idx="116">
                  <c:v>17010.020818839508</c:v>
                </c:pt>
                <c:pt idx="117">
                  <c:v>17058.931236010038</c:v>
                </c:pt>
                <c:pt idx="118">
                  <c:v>17110.102191812399</c:v>
                </c:pt>
                <c:pt idx="119">
                  <c:v>17163.720918879088</c:v>
                </c:pt>
                <c:pt idx="120">
                  <c:v>17219.988067870185</c:v>
                </c:pt>
                <c:pt idx="121">
                  <c:v>17279.119300779803</c:v>
                </c:pt>
                <c:pt idx="122">
                  <c:v>17341.346962689906</c:v>
                </c:pt>
                <c:pt idx="123">
                  <c:v>17406.921842596268</c:v>
                </c:pt>
                <c:pt idx="124">
                  <c:v>17476.115033179354</c:v>
                </c:pt>
                <c:pt idx="125">
                  <c:v>17549.219898534295</c:v>
                </c:pt>
                <c:pt idx="126">
                  <c:v>17626.554157858362</c:v>
                </c:pt>
                <c:pt idx="127">
                  <c:v>17708.462091861646</c:v>
                </c:pt>
                <c:pt idx="128">
                  <c:v>17795.316877150726</c:v>
                </c:pt>
                <c:pt idx="129">
                  <c:v>17887.523051959506</c:v>
                </c:pt>
                <c:pt idx="130">
                  <c:v>17985.519114279705</c:v>
                </c:pt>
                <c:pt idx="131">
                  <c:v>18089.78025057758</c:v>
                </c:pt>
                <c:pt idx="132">
                  <c:v>18200.821189763683</c:v>
                </c:pt>
                <c:pt idx="133">
                  <c:v>18319.199172786011</c:v>
                </c:pt>
                <c:pt idx="134">
                  <c:v>18445.517023009161</c:v>
                </c:pt>
                <c:pt idx="135">
                  <c:v>18580.426296276561</c:v>
                </c:pt>
                <c:pt idx="136">
                  <c:v>18724.630482074124</c:v>
                </c:pt>
                <c:pt idx="137">
                  <c:v>18878.88821835996</c:v>
                </c:pt>
                <c:pt idx="138">
                  <c:v>19044.016472234594</c:v>
                </c:pt>
                <c:pt idx="139">
                  <c:v>19220.893626545287</c:v>
                </c:pt>
                <c:pt idx="140">
                  <c:v>19410.462398611689</c:v>
                </c:pt>
                <c:pt idx="141">
                  <c:v>19613.732501427643</c:v>
                </c:pt>
                <c:pt idx="142">
                  <c:v>19831.782939889541</c:v>
                </c:pt>
                <c:pt idx="143">
                  <c:v>20065.763814858197</c:v>
                </c:pt>
                <c:pt idx="144">
                  <c:v>20316.897486324975</c:v>
                </c:pt>
                <c:pt idx="145">
                  <c:v>20586.478923917941</c:v>
                </c:pt>
                <c:pt idx="146">
                  <c:v>20875.875048940219</c:v>
                </c:pt>
                <c:pt idx="147">
                  <c:v>21186.522847814493</c:v>
                </c:pt>
                <c:pt idx="148">
                  <c:v>21519.926013249846</c:v>
                </c:pt>
                <c:pt idx="149">
                  <c:v>21877.64984803804</c:v>
                </c:pt>
                <c:pt idx="150">
                  <c:v>22261.314148921698</c:v>
                </c:pt>
                <c:pt idx="151">
                  <c:v>22672.583776697302</c:v>
                </c:pt>
                <c:pt idx="152">
                  <c:v>23113.156616322914</c:v>
                </c:pt>
                <c:pt idx="153">
                  <c:v>23584.748640442347</c:v>
                </c:pt>
                <c:pt idx="154">
                  <c:v>24089.075814936296</c:v>
                </c:pt>
                <c:pt idx="155">
                  <c:v>24627.832629627374</c:v>
                </c:pt>
                <c:pt idx="156">
                  <c:v>25202.667104877302</c:v>
                </c:pt>
                <c:pt idx="157">
                  <c:v>25815.152218984695</c:v>
                </c:pt>
                <c:pt idx="158">
                  <c:v>26466.753824740084</c:v>
                </c:pt>
                <c:pt idx="159">
                  <c:v>27158.795277645888</c:v>
                </c:pt>
                <c:pt idx="160">
                  <c:v>27892.419182661943</c:v>
                </c:pt>
                <c:pt idx="161">
                  <c:v>28668.54687778476</c:v>
                </c:pt>
                <c:pt idx="162">
                  <c:v>29487.836504946463</c:v>
                </c:pt>
                <c:pt idx="163">
                  <c:v>30350.640761483315</c:v>
                </c:pt>
                <c:pt idx="164">
                  <c:v>31256.965664588803</c:v>
                </c:pt>
                <c:pt idx="165">
                  <c:v>32206.431878649433</c:v>
                </c:pt>
                <c:pt idx="166">
                  <c:v>33198.240329866763</c:v>
                </c:pt>
                <c:pt idx="167">
                  <c:v>34231.143940923699</c:v>
                </c:pt>
                <c:pt idx="168">
                  <c:v>35303.427337617257</c:v>
                </c:pt>
                <c:pt idx="169">
                  <c:v>36412.896289061639</c:v>
                </c:pt>
                <c:pt idx="170">
                  <c:v>37556.878428721036</c:v>
                </c:pt>
                <c:pt idx="171">
                  <c:v>38732.236459397973</c:v>
                </c:pt>
                <c:pt idx="172">
                  <c:v>39935.394576986182</c:v>
                </c:pt>
                <c:pt idx="173">
                  <c:v>41162.378273895578</c:v>
                </c:pt>
                <c:pt idx="174">
                  <c:v>42408.867035318275</c:v>
                </c:pt>
                <c:pt idx="175">
                  <c:v>43670.258763198384</c:v>
                </c:pt>
                <c:pt idx="176">
                  <c:v>44941.744105196638</c:v>
                </c:pt>
                <c:pt idx="177">
                  <c:v>46218.388283350883</c:v>
                </c:pt>
                <c:pt idx="178">
                  <c:v>47495.217560647208</c:v>
                </c:pt>
                <c:pt idx="179">
                  <c:v>48767.307195135065</c:v>
                </c:pt>
                <c:pt idx="180">
                  <c:v>50029.867637685747</c:v>
                </c:pt>
                <c:pt idx="181">
                  <c:v>51278.325839918194</c:v>
                </c:pt>
                <c:pt idx="182">
                  <c:v>52508.398842685245</c:v>
                </c:pt>
                <c:pt idx="183">
                  <c:v>53716.157284293156</c:v>
                </c:pt>
                <c:pt idx="184">
                  <c:v>54898.077058516981</c:v>
                </c:pt>
                <c:pt idx="185">
                  <c:v>56051.078013849139</c:v>
                </c:pt>
                <c:pt idx="186">
                  <c:v>57172.549263052206</c:v>
                </c:pt>
                <c:pt idx="187">
                  <c:v>58260.361315173715</c:v>
                </c:pt>
                <c:pt idx="188">
                  <c:v>59312.865808304057</c:v>
                </c:pt>
                <c:pt idx="189">
                  <c:v>60328.884079830794</c:v>
                </c:pt>
                <c:pt idx="190">
                  <c:v>61307.686144282896</c:v>
                </c:pt>
                <c:pt idx="191">
                  <c:v>62248.961852483684</c:v>
                </c:pt>
                <c:pt idx="192">
                  <c:v>63152.786086251013</c:v>
                </c:pt>
                <c:pt idx="193">
                  <c:v>64019.579815436104</c:v>
                </c:pt>
                <c:pt idx="194">
                  <c:v>64850.068729313585</c:v>
                </c:pt>
                <c:pt idx="195">
                  <c:v>65645.240975366483</c:v>
                </c:pt>
                <c:pt idx="196">
                  <c:v>66406.305318436047</c:v>
                </c:pt>
                <c:pt idx="197">
                  <c:v>67134.650793096691</c:v>
                </c:pt>
                <c:pt idx="198">
                  <c:v>67831.808679745591</c:v>
                </c:pt>
                <c:pt idx="199">
                  <c:v>68499.41740411261</c:v>
                </c:pt>
                <c:pt idx="200">
                  <c:v>69139.190750511276</c:v>
                </c:pt>
                <c:pt idx="201">
                  <c:v>69752.88959723679</c:v>
                </c:pt>
                <c:pt idx="202">
                  <c:v>70342.297230936179</c:v>
                </c:pt>
                <c:pt idx="203">
                  <c:v>70909.198175841288</c:v>
                </c:pt>
                <c:pt idx="204">
                  <c:v>71455.360381913706</c:v>
                </c:pt>
                <c:pt idx="205">
                  <c:v>71982.520550399277</c:v>
                </c:pt>
                <c:pt idx="206">
                  <c:v>72492.372332523068</c:v>
                </c:pt>
                <c:pt idx="207">
                  <c:v>72986.55711328813</c:v>
                </c:pt>
                <c:pt idx="208">
                  <c:v>73466.657083823375</c:v>
                </c:pt>
                <c:pt idx="209">
                  <c:v>73934.190308962614</c:v>
                </c:pt>
                <c:pt idx="210">
                  <c:v>74390.607508615503</c:v>
                </c:pt>
                <c:pt idx="211">
                  <c:v>74837.290289348428</c:v>
                </c:pt>
                <c:pt idx="212">
                  <c:v>75275.550584225872</c:v>
                </c:pt>
                <c:pt idx="213">
                  <c:v>75706.631082611158</c:v>
                </c:pt>
                <c:pt idx="214">
                  <c:v>76131.706455931941</c:v>
                </c:pt>
                <c:pt idx="215">
                  <c:v>76551.885209371991</c:v>
                </c:pt>
                <c:pt idx="216">
                  <c:v>76968.212012345466</c:v>
                </c:pt>
                <c:pt idx="217">
                  <c:v>77381.670381969947</c:v>
                </c:pt>
                <c:pt idx="218">
                  <c:v>77793.185613298119</c:v>
                </c:pt>
                <c:pt idx="219">
                  <c:v>78203.627867662581</c:v>
                </c:pt>
                <c:pt idx="220">
                  <c:v>78613.815346102187</c:v>
                </c:pt>
                <c:pt idx="221">
                  <c:v>79024.517488527665</c:v>
                </c:pt>
                <c:pt idx="222">
                  <c:v>79436.458151147497</c:v>
                </c:pt>
                <c:pt idx="223">
                  <c:v>79850.3187248506</c:v>
                </c:pt>
                <c:pt idx="224">
                  <c:v>80266.741165882049</c:v>
                </c:pt>
                <c:pt idx="225">
                  <c:v>80686.330917413405</c:v>
                </c:pt>
                <c:pt idx="226">
                  <c:v>81109.659706658073</c:v>
                </c:pt>
                <c:pt idx="227">
                  <c:v>81537.268207168585</c:v>
                </c:pt>
                <c:pt idx="228">
                  <c:v>81969.668560017701</c:v>
                </c:pt>
                <c:pt idx="229">
                  <c:v>82407.346750840865</c:v>
                </c:pt>
                <c:pt idx="230">
                  <c:v>82850.764842321951</c:v>
                </c:pt>
                <c:pt idx="231">
                  <c:v>83300.363063740209</c:v>
                </c:pt>
                <c:pt idx="232">
                  <c:v>83756.561760759243</c:v>
                </c:pt>
                <c:pt idx="233">
                  <c:v>84219.763209806406</c:v>
                </c:pt>
                <c:pt idx="234">
                  <c:v>84690.353302234405</c:v>
                </c:pt>
                <c:pt idx="235">
                  <c:v>85168.703104034823</c:v>
                </c:pt>
                <c:pt idx="236">
                  <c:v>85655.170297237026</c:v>
                </c:pt>
                <c:pt idx="237">
                  <c:v>86150.100509316573</c:v>
                </c:pt>
                <c:pt idx="238">
                  <c:v>86653.828536994246</c:v>
                </c:pt>
                <c:pt idx="239">
                  <c:v>87166.679470755189</c:v>
                </c:pt>
                <c:pt idx="240">
                  <c:v>87688.969726287076</c:v>
                </c:pt>
                <c:pt idx="241">
                  <c:v>88221.007988843237</c:v>
                </c:pt>
                <c:pt idx="242">
                  <c:v>88763.09607630127</c:v>
                </c:pt>
                <c:pt idx="243">
                  <c:v>89315.529726419816</c:v>
                </c:pt>
                <c:pt idx="244">
                  <c:v>89878.599313510611</c:v>
                </c:pt>
                <c:pt idx="245">
                  <c:v>90452.59049944501</c:v>
                </c:pt>
                <c:pt idx="246">
                  <c:v>91037.784823613183</c:v>
                </c:pt>
                <c:pt idx="247">
                  <c:v>91634.460236153391</c:v>
                </c:pt>
                <c:pt idx="248">
                  <c:v>92242.891578474591</c:v>
                </c:pt>
                <c:pt idx="249">
                  <c:v>92863.351014808621</c:v>
                </c:pt>
                <c:pt idx="250">
                  <c:v>93496.108418252436</c:v>
                </c:pt>
                <c:pt idx="251">
                  <c:v>94141.431714497099</c:v>
                </c:pt>
                <c:pt idx="252">
                  <c:v>94799.587186190256</c:v>
                </c:pt>
                <c:pt idx="253">
                  <c:v>95470.83974064092</c:v>
                </c:pt>
                <c:pt idx="254">
                  <c:v>96155.453143354127</c:v>
                </c:pt>
                <c:pt idx="255">
                  <c:v>96853.690219673095</c:v>
                </c:pt>
                <c:pt idx="256">
                  <c:v>97565.813026612974</c:v>
                </c:pt>
                <c:pt idx="257">
                  <c:v>98292.082996787853</c:v>
                </c:pt>
                <c:pt idx="258">
                  <c:v>99032.76105616588</c:v>
                </c:pt>
                <c:pt idx="259">
                  <c:v>99788.107717230509</c:v>
                </c:pt>
                <c:pt idx="260">
                  <c:v>100558.38314898353</c:v>
                </c:pt>
                <c:pt idx="261">
                  <c:v>101343.84722509261</c:v>
                </c:pt>
                <c:pt idx="262">
                  <c:v>102144.75955136531</c:v>
                </c:pt>
                <c:pt idx="263">
                  <c:v>102961.37947361996</c:v>
                </c:pt>
                <c:pt idx="264">
                  <c:v>103793.96606692305</c:v>
                </c:pt>
                <c:pt idx="265">
                  <c:v>104642.77810706972</c:v>
                </c:pt>
                <c:pt idx="266">
                  <c:v>105508.07402510016</c:v>
                </c:pt>
                <c:pt idx="267">
                  <c:v>106390.11184556904</c:v>
                </c:pt>
                <c:pt idx="268">
                  <c:v>107289.14910921658</c:v>
                </c:pt>
                <c:pt idx="269">
                  <c:v>108205.44278062765</c:v>
                </c:pt>
                <c:pt idx="270">
                  <c:v>109139.24914141139</c:v>
                </c:pt>
                <c:pt idx="271">
                  <c:v>110090.82366938412</c:v>
                </c:pt>
                <c:pt idx="272">
                  <c:v>111060.42090419575</c:v>
                </c:pt>
                <c:pt idx="273">
                  <c:v>112048.29429980164</c:v>
                </c:pt>
                <c:pt idx="274">
                  <c:v>113054.69606414987</c:v>
                </c:pt>
                <c:pt idx="275">
                  <c:v>114079.8769864254</c:v>
                </c:pt>
                <c:pt idx="276">
                  <c:v>115124.08625216931</c:v>
                </c:pt>
                <c:pt idx="277">
                  <c:v>116187.57124657216</c:v>
                </c:pt>
                <c:pt idx="278">
                  <c:v>117270.57734622509</c:v>
                </c:pt>
                <c:pt idx="279">
                  <c:v>118373.34769960081</c:v>
                </c:pt>
                <c:pt idx="280">
                  <c:v>119496.12299652847</c:v>
                </c:pt>
                <c:pt idx="281">
                  <c:v>120639.14122692181</c:v>
                </c:pt>
                <c:pt idx="282">
                  <c:v>121802.6374290185</c:v>
                </c:pt>
                <c:pt idx="283">
                  <c:v>122986.84342738974</c:v>
                </c:pt>
                <c:pt idx="284">
                  <c:v>124191.98756098407</c:v>
                </c:pt>
                <c:pt idx="285">
                  <c:v>125418.29440147546</c:v>
                </c:pt>
                <c:pt idx="286">
                  <c:v>126665.98446219636</c:v>
                </c:pt>
                <c:pt idx="287">
                  <c:v>127935.27389794696</c:v>
                </c:pt>
                <c:pt idx="288">
                  <c:v>129226.37419598771</c:v>
                </c:pt>
                <c:pt idx="289">
                  <c:v>130539.49185853686</c:v>
                </c:pt>
                <c:pt idx="290">
                  <c:v>131874.82807711489</c:v>
                </c:pt>
                <c:pt idx="291">
                  <c:v>133232.57839909598</c:v>
                </c:pt>
                <c:pt idx="292">
                  <c:v>134612.93238685111</c:v>
                </c:pt>
                <c:pt idx="293">
                  <c:v>136016.07326988867</c:v>
                </c:pt>
                <c:pt idx="294">
                  <c:v>137442.1775904258</c:v>
                </c:pt>
                <c:pt idx="295">
                  <c:v>138891.4148428487</c:v>
                </c:pt>
                <c:pt idx="296">
                  <c:v>140363.94710754941</c:v>
                </c:pt>
                <c:pt idx="297">
                  <c:v>141859.92867965435</c:v>
                </c:pt>
                <c:pt idx="298">
                  <c:v>143379.50569319091</c:v>
                </c:pt>
                <c:pt idx="299">
                  <c:v>144922.81574126877</c:v>
                </c:pt>
                <c:pt idx="300">
                  <c:v>146489.98749288387</c:v>
                </c:pt>
                <c:pt idx="301">
                  <c:v>148081.140306986</c:v>
                </c:pt>
                <c:pt idx="302">
                  <c:v>149696.3838444819</c:v>
                </c:pt>
                <c:pt idx="303">
                  <c:v>151335.81767887992</c:v>
                </c:pt>
                <c:pt idx="304">
                  <c:v>152999.53090631362</c:v>
                </c:pt>
                <c:pt idx="305">
                  <c:v>154687.60175571468</c:v>
                </c:pt>
                <c:pt idx="306">
                  <c:v>156400.09719993742</c:v>
                </c:pt>
                <c:pt idx="307">
                  <c:v>158137.07256866863</c:v>
                </c:pt>
                <c:pt idx="308">
                  <c:v>159898.57116398719</c:v>
                </c:pt>
                <c:pt idx="309">
                  <c:v>161684.62387946702</c:v>
                </c:pt>
                <c:pt idx="310">
                  <c:v>163495.24882374666</c:v>
                </c:pt>
                <c:pt idx="311">
                  <c:v>165330.45094951411</c:v>
                </c:pt>
                <c:pt idx="312">
                  <c:v>167190.22168888245</c:v>
                </c:pt>
                <c:pt idx="313">
                  <c:v>169074.53859615425</c:v>
                </c:pt>
                <c:pt idx="314">
                  <c:v>170983.3649989944</c:v>
                </c:pt>
                <c:pt idx="315">
                  <c:v>172916.64965905095</c:v>
                </c:pt>
                <c:pt idx="316">
                  <c:v>174874.32644307811</c:v>
                </c:pt>
                <c:pt idx="317">
                  <c:v>176856.31400563146</c:v>
                </c:pt>
                <c:pt idx="318">
                  <c:v>178862.5154844143</c:v>
                </c:pt>
                <c:pt idx="319">
                  <c:v>180892.81820936335</c:v>
                </c:pt>
                <c:pt idx="320">
                  <c:v>182947.09342656369</c:v>
                </c:pt>
                <c:pt idx="321">
                  <c:v>185025.19603808608</c:v>
                </c:pt>
                <c:pt idx="322">
                  <c:v>187126.96435883408</c:v>
                </c:pt>
                <c:pt idx="323">
                  <c:v>189252.21989148227</c:v>
                </c:pt>
                <c:pt idx="324">
                  <c:v>191400.76712057469</c:v>
                </c:pt>
                <c:pt idx="325">
                  <c:v>193572.39332683716</c:v>
                </c:pt>
                <c:pt idx="326">
                  <c:v>195766.86842273688</c:v>
                </c:pt>
                <c:pt idx="327">
                  <c:v>197983.94481029705</c:v>
                </c:pt>
                <c:pt idx="328">
                  <c:v>200223.35726214555</c:v>
                </c:pt>
                <c:pt idx="329">
                  <c:v>202484.82282674257</c:v>
                </c:pt>
                <c:pt idx="330">
                  <c:v>204768.04075869184</c:v>
                </c:pt>
                <c:pt idx="331">
                  <c:v>207072.69247499766</c:v>
                </c:pt>
                <c:pt idx="332">
                  <c:v>209398.44153808075</c:v>
                </c:pt>
                <c:pt idx="333">
                  <c:v>211744.93366631214</c:v>
                </c:pt>
                <c:pt idx="334">
                  <c:v>214111.79677276738</c:v>
                </c:pt>
                <c:pt idx="335">
                  <c:v>216498.6410328394</c:v>
                </c:pt>
                <c:pt idx="336">
                  <c:v>218905.05898128217</c:v>
                </c:pt>
                <c:pt idx="337">
                  <c:v>221330.62563918598</c:v>
                </c:pt>
                <c:pt idx="338">
                  <c:v>223774.89867130804</c:v>
                </c:pt>
                <c:pt idx="339">
                  <c:v>226237.41857410554</c:v>
                </c:pt>
                <c:pt idx="340">
                  <c:v>228717.70889473212</c:v>
                </c:pt>
                <c:pt idx="341">
                  <c:v>231215.27648117387</c:v>
                </c:pt>
                <c:pt idx="342">
                  <c:v>233729.61176361173</c:v>
                </c:pt>
                <c:pt idx="343">
                  <c:v>236260.18906700367</c:v>
                </c:pt>
                <c:pt idx="344">
                  <c:v>238806.46695478627</c:v>
                </c:pt>
                <c:pt idx="345">
                  <c:v>241367.88860349858</c:v>
                </c:pt>
                <c:pt idx="346">
                  <c:v>243943.88220803248</c:v>
                </c:pt>
                <c:pt idx="347">
                  <c:v>246533.86141711572</c:v>
                </c:pt>
                <c:pt idx="348">
                  <c:v>249137.22579853222</c:v>
                </c:pt>
                <c:pt idx="349">
                  <c:v>251753.36133348566</c:v>
                </c:pt>
                <c:pt idx="350">
                  <c:v>254381.64093941211</c:v>
                </c:pt>
                <c:pt idx="351">
                  <c:v>257021.4250204477</c:v>
                </c:pt>
                <c:pt idx="352">
                  <c:v>259672.0620446612</c:v>
                </c:pt>
                <c:pt idx="353">
                  <c:v>262332.88914706447</c:v>
                </c:pt>
                <c:pt idx="354">
                  <c:v>265003.23275732057</c:v>
                </c:pt>
                <c:pt idx="355">
                  <c:v>267682.40925097844</c:v>
                </c:pt>
                <c:pt idx="356">
                  <c:v>270369.72562297672</c:v>
                </c:pt>
                <c:pt idx="357">
                  <c:v>273064.48018207424</c:v>
                </c:pt>
                <c:pt idx="358">
                  <c:v>275765.96326478693</c:v>
                </c:pt>
                <c:pt idx="359">
                  <c:v>278473.45796733571</c:v>
                </c:pt>
                <c:pt idx="360">
                  <c:v>281186.24089404067</c:v>
                </c:pt>
                <c:pt idx="361">
                  <c:v>283903.58292053355</c:v>
                </c:pt>
                <c:pt idx="362">
                  <c:v>286624.74997010204</c:v>
                </c:pt>
                <c:pt idx="363">
                  <c:v>289349.00380142918</c:v>
                </c:pt>
                <c:pt idx="364">
                  <c:v>292075.6028059448</c:v>
                </c:pt>
                <c:pt idx="365">
                  <c:v>294803.80281296856</c:v>
                </c:pt>
                <c:pt idx="366">
                  <c:v>297532.85790079419</c:v>
                </c:pt>
                <c:pt idx="367">
                  <c:v>300262.0212118394</c:v>
                </c:pt>
                <c:pt idx="368">
                  <c:v>302990.54576996993</c:v>
                </c:pt>
                <c:pt idx="369">
                  <c:v>305717.68529809912</c:v>
                </c:pt>
                <c:pt idx="370">
                  <c:v>308442.69503416098</c:v>
                </c:pt>
                <c:pt idx="371">
                  <c:v>311164.83254356316</c:v>
                </c:pt>
                <c:pt idx="372">
                  <c:v>313883.35852623882</c:v>
                </c:pt>
                <c:pt idx="373">
                  <c:v>316597.53761643905</c:v>
                </c:pt>
                <c:pt idx="374">
                  <c:v>319306.63917343511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8C-4851-8EE1-24AB1234EA67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Sheet1!$C$1:$C$275</c:f>
              <c:numCache>
                <c:formatCode>General</c:formatCode>
                <c:ptCount val="2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</c:numCache>
            </c:numRef>
          </c:xVal>
          <c:yVal>
            <c:numRef>
              <c:f>Sheet1!$D$1:$D$275</c:f>
              <c:numCache>
                <c:formatCode>General</c:formatCode>
                <c:ptCount val="275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  <c:pt idx="132">
                  <c:v>18149</c:v>
                </c:pt>
                <c:pt idx="133">
                  <c:v>18227</c:v>
                </c:pt>
                <c:pt idx="134">
                  <c:v>18325</c:v>
                </c:pt>
                <c:pt idx="135">
                  <c:v>18429</c:v>
                </c:pt>
                <c:pt idx="136">
                  <c:v>18530</c:v>
                </c:pt>
                <c:pt idx="137">
                  <c:v>18649</c:v>
                </c:pt>
                <c:pt idx="138">
                  <c:v>18785</c:v>
                </c:pt>
                <c:pt idx="139">
                  <c:v>18914</c:v>
                </c:pt>
                <c:pt idx="140">
                  <c:v>19119</c:v>
                </c:pt>
                <c:pt idx="141">
                  <c:v>19354</c:v>
                </c:pt>
                <c:pt idx="142">
                  <c:v>19639</c:v>
                </c:pt>
                <c:pt idx="143">
                  <c:v>19835</c:v>
                </c:pt>
                <c:pt idx="144">
                  <c:v>20023</c:v>
                </c:pt>
                <c:pt idx="145">
                  <c:v>20272</c:v>
                </c:pt>
                <c:pt idx="146">
                  <c:v>20457</c:v>
                </c:pt>
                <c:pt idx="147">
                  <c:v>20831</c:v>
                </c:pt>
                <c:pt idx="148">
                  <c:v>21249</c:v>
                </c:pt>
                <c:pt idx="149">
                  <c:v>21657</c:v>
                </c:pt>
                <c:pt idx="150">
                  <c:v>21998</c:v>
                </c:pt>
                <c:pt idx="151">
                  <c:v>22270</c:v>
                </c:pt>
                <c:pt idx="152">
                  <c:v>22778</c:v>
                </c:pt>
                <c:pt idx="153">
                  <c:v>23076</c:v>
                </c:pt>
                <c:pt idx="154">
                  <c:v>23690</c:v>
                </c:pt>
                <c:pt idx="155">
                  <c:v>24331</c:v>
                </c:pt>
                <c:pt idx="156">
                  <c:v>24940</c:v>
                </c:pt>
                <c:pt idx="157">
                  <c:v>25406</c:v>
                </c:pt>
                <c:pt idx="158">
                  <c:v>25892</c:v>
                </c:pt>
                <c:pt idx="159">
                  <c:v>26526</c:v>
                </c:pt>
                <c:pt idx="160">
                  <c:v>27381</c:v>
                </c:pt>
                <c:pt idx="161">
                  <c:v>28286</c:v>
                </c:pt>
                <c:pt idx="162">
                  <c:v>29008</c:v>
                </c:pt>
                <c:pt idx="163">
                  <c:v>29893</c:v>
                </c:pt>
                <c:pt idx="164">
                  <c:v>30662</c:v>
                </c:pt>
                <c:pt idx="165">
                  <c:v>31353</c:v>
                </c:pt>
                <c:pt idx="166">
                  <c:v>32447</c:v>
                </c:pt>
                <c:pt idx="167">
                  <c:v>33740</c:v>
                </c:pt>
                <c:pt idx="168">
                  <c:v>35067</c:v>
                </c:pt>
                <c:pt idx="169">
                  <c:v>36757</c:v>
                </c:pt>
                <c:pt idx="170">
                  <c:v>38184</c:v>
                </c:pt>
                <c:pt idx="171">
                  <c:v>39388</c:v>
                </c:pt>
                <c:pt idx="172">
                  <c:v>40400</c:v>
                </c:pt>
                <c:pt idx="173">
                  <c:v>41649</c:v>
                </c:pt>
                <c:pt idx="174">
                  <c:v>43038</c:v>
                </c:pt>
                <c:pt idx="175">
                  <c:v>44492</c:v>
                </c:pt>
                <c:pt idx="176">
                  <c:v>46289</c:v>
                </c:pt>
                <c:pt idx="177">
                  <c:v>47787</c:v>
                </c:pt>
                <c:pt idx="178">
                  <c:v>48932</c:v>
                </c:pt>
                <c:pt idx="179">
                  <c:v>49675</c:v>
                </c:pt>
                <c:pt idx="180">
                  <c:v>50463</c:v>
                </c:pt>
                <c:pt idx="181">
                  <c:v>51539</c:v>
                </c:pt>
                <c:pt idx="182">
                  <c:v>52734</c:v>
                </c:pt>
                <c:pt idx="183">
                  <c:v>54125</c:v>
                </c:pt>
                <c:pt idx="184">
                  <c:v>55266</c:v>
                </c:pt>
                <c:pt idx="185">
                  <c:v>56151</c:v>
                </c:pt>
                <c:pt idx="186">
                  <c:v>56855</c:v>
                </c:pt>
                <c:pt idx="187">
                  <c:v>58140</c:v>
                </c:pt>
                <c:pt idx="188">
                  <c:v>59054</c:v>
                </c:pt>
                <c:pt idx="189">
                  <c:v>60170</c:v>
                </c:pt>
                <c:pt idx="190">
                  <c:v>61195</c:v>
                </c:pt>
                <c:pt idx="191">
                  <c:v>62080</c:v>
                </c:pt>
                <c:pt idx="192">
                  <c:v>62601</c:v>
                </c:pt>
                <c:pt idx="193">
                  <c:v>63306</c:v>
                </c:pt>
                <c:pt idx="194">
                  <c:v>64047</c:v>
                </c:pt>
                <c:pt idx="195">
                  <c:v>64937</c:v>
                </c:pt>
                <c:pt idx="196">
                  <c:v>65743</c:v>
                </c:pt>
                <c:pt idx="197">
                  <c:v>66650</c:v>
                </c:pt>
                <c:pt idx="198">
                  <c:v>67450</c:v>
                </c:pt>
                <c:pt idx="199">
                  <c:v>67962</c:v>
                </c:pt>
                <c:pt idx="200">
                  <c:v>68409</c:v>
                </c:pt>
                <c:pt idx="201">
                  <c:v>69037</c:v>
                </c:pt>
                <c:pt idx="202">
                  <c:v>69618</c:v>
                </c:pt>
                <c:pt idx="203">
                  <c:v>70261</c:v>
                </c:pt>
                <c:pt idx="204">
                  <c:v>70830</c:v>
                </c:pt>
                <c:pt idx="205">
                  <c:v>71332</c:v>
                </c:pt>
                <c:pt idx="206">
                  <c:v>71782</c:v>
                </c:pt>
                <c:pt idx="207">
                  <c:v>72151</c:v>
                </c:pt>
                <c:pt idx="208">
                  <c:v>72639</c:v>
                </c:pt>
                <c:pt idx="209">
                  <c:v>73181</c:v>
                </c:pt>
                <c:pt idx="210">
                  <c:v>73944</c:v>
                </c:pt>
                <c:pt idx="211">
                  <c:v>74576</c:v>
                </c:pt>
                <c:pt idx="212">
                  <c:v>75155</c:v>
                </c:pt>
                <c:pt idx="213">
                  <c:v>75489</c:v>
                </c:pt>
                <c:pt idx="214">
                  <c:v>75852</c:v>
                </c:pt>
                <c:pt idx="215">
                  <c:v>76437</c:v>
                </c:pt>
                <c:pt idx="216">
                  <c:v>76926</c:v>
                </c:pt>
                <c:pt idx="217">
                  <c:v>77452</c:v>
                </c:pt>
                <c:pt idx="218">
                  <c:v>78031</c:v>
                </c:pt>
                <c:pt idx="219">
                  <c:v>78581</c:v>
                </c:pt>
                <c:pt idx="220">
                  <c:v>78999</c:v>
                </c:pt>
                <c:pt idx="221">
                  <c:v>79305</c:v>
                </c:pt>
                <c:pt idx="222">
                  <c:v>79611</c:v>
                </c:pt>
                <c:pt idx="223">
                  <c:v>79790</c:v>
                </c:pt>
                <c:pt idx="224">
                  <c:v>80417</c:v>
                </c:pt>
                <c:pt idx="225">
                  <c:v>80940</c:v>
                </c:pt>
                <c:pt idx="226">
                  <c:v>81586</c:v>
                </c:pt>
                <c:pt idx="227">
                  <c:v>82010</c:v>
                </c:pt>
                <c:pt idx="228">
                  <c:v>82352</c:v>
                </c:pt>
                <c:pt idx="229">
                  <c:v>82921</c:v>
                </c:pt>
                <c:pt idx="230">
                  <c:v>83475</c:v>
                </c:pt>
                <c:pt idx="231">
                  <c:v>84089</c:v>
                </c:pt>
                <c:pt idx="232">
                  <c:v>84659</c:v>
                </c:pt>
                <c:pt idx="233">
                  <c:v>85205</c:v>
                </c:pt>
                <c:pt idx="234">
                  <c:v>85527</c:v>
                </c:pt>
                <c:pt idx="235">
                  <c:v>85835</c:v>
                </c:pt>
                <c:pt idx="236">
                  <c:v>86400</c:v>
                </c:pt>
                <c:pt idx="237">
                  <c:v>86877</c:v>
                </c:pt>
                <c:pt idx="238">
                  <c:v>87493</c:v>
                </c:pt>
                <c:pt idx="239">
                  <c:v>88127</c:v>
                </c:pt>
                <c:pt idx="240">
                  <c:v>88720</c:v>
                </c:pt>
                <c:pt idx="241">
                  <c:v>89059</c:v>
                </c:pt>
                <c:pt idx="242">
                  <c:v>89381</c:v>
                </c:pt>
                <c:pt idx="243">
                  <c:v>89917</c:v>
                </c:pt>
                <c:pt idx="244">
                  <c:v>90525</c:v>
                </c:pt>
                <c:pt idx="245">
                  <c:v>91184</c:v>
                </c:pt>
                <c:pt idx="246">
                  <c:v>91822</c:v>
                </c:pt>
                <c:pt idx="247">
                  <c:v>92356</c:v>
                </c:pt>
                <c:pt idx="248">
                  <c:v>92717</c:v>
                </c:pt>
                <c:pt idx="249">
                  <c:v>93068</c:v>
                </c:pt>
                <c:pt idx="250">
                  <c:v>93658</c:v>
                </c:pt>
                <c:pt idx="251">
                  <c:v>94212</c:v>
                </c:pt>
                <c:pt idx="252">
                  <c:v>94886</c:v>
                </c:pt>
                <c:pt idx="253">
                  <c:v>95559</c:v>
                </c:pt>
                <c:pt idx="254">
                  <c:v>96151</c:v>
                </c:pt>
                <c:pt idx="255">
                  <c:v>96574</c:v>
                </c:pt>
                <c:pt idx="256">
                  <c:v>96924</c:v>
                </c:pt>
                <c:pt idx="257">
                  <c:v>97544</c:v>
                </c:pt>
                <c:pt idx="258">
                  <c:v>98212</c:v>
                </c:pt>
                <c:pt idx="259">
                  <c:v>98824</c:v>
                </c:pt>
                <c:pt idx="260">
                  <c:v>99595</c:v>
                </c:pt>
                <c:pt idx="261">
                  <c:v>100470</c:v>
                </c:pt>
                <c:pt idx="262">
                  <c:v>101083</c:v>
                </c:pt>
                <c:pt idx="263">
                  <c:v>101561</c:v>
                </c:pt>
                <c:pt idx="264">
                  <c:v>102426</c:v>
                </c:pt>
                <c:pt idx="265">
                  <c:v>103050</c:v>
                </c:pt>
                <c:pt idx="266">
                  <c:v>104100</c:v>
                </c:pt>
                <c:pt idx="267">
                  <c:v>105241</c:v>
                </c:pt>
                <c:pt idx="268">
                  <c:v>106572</c:v>
                </c:pt>
                <c:pt idx="269">
                  <c:v>107525</c:v>
                </c:pt>
                <c:pt idx="270">
                  <c:v>108307</c:v>
                </c:pt>
                <c:pt idx="271">
                  <c:v>109592</c:v>
                </c:pt>
                <c:pt idx="272">
                  <c:v>111122</c:v>
                </c:pt>
                <c:pt idx="273">
                  <c:v>112757</c:v>
                </c:pt>
                <c:pt idx="274">
                  <c:v>114460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8C-4851-8EE1-24AB1234E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  <c:max val="39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2</xdr:row>
      <xdr:rowOff>32385</xdr:rowOff>
    </xdr:from>
    <xdr:to>
      <xdr:col>6</xdr:col>
      <xdr:colOff>493395</xdr:colOff>
      <xdr:row>14</xdr:row>
      <xdr:rowOff>32385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E9EF3F8-9991-4138-ABF3-D9440914FF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14</xdr:row>
      <xdr:rowOff>142875</xdr:rowOff>
    </xdr:from>
    <xdr:to>
      <xdr:col>7</xdr:col>
      <xdr:colOff>449580</xdr:colOff>
      <xdr:row>26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569142-E4DB-4BE3-8650-2E97B9465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659130</xdr:colOff>
      <xdr:row>44</xdr:row>
      <xdr:rowOff>87630</xdr:rowOff>
    </xdr:from>
    <xdr:to>
      <xdr:col>7</xdr:col>
      <xdr:colOff>527685</xdr:colOff>
      <xdr:row>56</xdr:row>
      <xdr:rowOff>87630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F34D019-2357-4D6F-8721-D3F67F55C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27</xdr:row>
      <xdr:rowOff>190500</xdr:rowOff>
    </xdr:from>
    <xdr:to>
      <xdr:col>7</xdr:col>
      <xdr:colOff>382905</xdr:colOff>
      <xdr:row>39</xdr:row>
      <xdr:rowOff>190500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4970242-5FA0-44AA-94D1-05620A4D0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201930</xdr:colOff>
      <xdr:row>58</xdr:row>
      <xdr:rowOff>220980</xdr:rowOff>
    </xdr:from>
    <xdr:to>
      <xdr:col>8</xdr:col>
      <xdr:colOff>165735</xdr:colOff>
      <xdr:row>71</xdr:row>
      <xdr:rowOff>1905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5D3938A-525D-4622-9DF4-CCB1723B6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1082040</xdr:colOff>
      <xdr:row>75</xdr:row>
      <xdr:rowOff>152400</xdr:rowOff>
    </xdr:from>
    <xdr:to>
      <xdr:col>7</xdr:col>
      <xdr:colOff>238125</xdr:colOff>
      <xdr:row>87</xdr:row>
      <xdr:rowOff>161925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B41E279-43FB-4CD4-977D-635CF426D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is.jag-japan.com/covid19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4791-F0C5-4EA4-9567-F4BDA5B92D66}">
  <dimension ref="A1:U376"/>
  <sheetViews>
    <sheetView tabSelected="1" topLeftCell="A103" workbookViewId="0">
      <selection activeCell="T12" sqref="T12"/>
    </sheetView>
  </sheetViews>
  <sheetFormatPr defaultRowHeight="18.75" x14ac:dyDescent="0.4"/>
  <cols>
    <col min="1" max="1" width="19.375" customWidth="1"/>
    <col min="6" max="6" width="15" bestFit="1" customWidth="1"/>
    <col min="10" max="10" width="12.75" bestFit="1" customWidth="1"/>
    <col min="14" max="14" width="12.75" bestFit="1" customWidth="1"/>
    <col min="18" max="18" width="24" customWidth="1"/>
  </cols>
  <sheetData>
    <row r="1" spans="1:21" x14ac:dyDescent="0.4">
      <c r="A1" s="1">
        <v>43874</v>
      </c>
      <c r="B1">
        <v>34</v>
      </c>
      <c r="C1">
        <v>1</v>
      </c>
      <c r="D1">
        <v>0</v>
      </c>
      <c r="E1">
        <f>$H$3/(1+EXP(-$H$1*(C1-$H$2)))</f>
        <v>12.752822838753378</v>
      </c>
      <c r="G1" t="s">
        <v>0</v>
      </c>
      <c r="H1">
        <v>0.11672762177379259</v>
      </c>
      <c r="I1">
        <f>$L$3/(1+EXP(-$L$1*(C1-$L$2)))+$L$6/(1+EXP(-$L$4*(C1-$L$5)))</f>
        <v>9.0571581500151943</v>
      </c>
      <c r="K1" t="s">
        <v>7</v>
      </c>
      <c r="L1">
        <v>0.26366126856644406</v>
      </c>
      <c r="M1">
        <f>$P$3/(1+EXP(-$P$1*($C1-$P$2)))+$P$6/(1+EXP(-$P$4*($C1-$P$5)))+$P$9/(1+EXP(-$P$7*($C1-$P$8)))</f>
        <v>33.862822814438424</v>
      </c>
      <c r="O1" t="s">
        <v>10</v>
      </c>
      <c r="P1">
        <v>0.1182518114545287</v>
      </c>
      <c r="Q1">
        <f>T$3/(1+EXP(-T$1*($C1-T$2)))+T$6/(1+EXP(-T$4*($C1-T$5)))+T$9/(1+EXP(-T$7*($C1-T$8)))+T$12/(1+EXP(-T$10*($C1-T$11)))</f>
        <v>91.186159410057499</v>
      </c>
      <c r="S1" t="s">
        <v>10</v>
      </c>
      <c r="T1">
        <v>0.44953072538998251</v>
      </c>
    </row>
    <row r="2" spans="1:21" x14ac:dyDescent="0.4">
      <c r="A2" s="1">
        <f>1+A1</f>
        <v>43875</v>
      </c>
      <c r="B2">
        <v>41</v>
      </c>
      <c r="C2">
        <v>2</v>
      </c>
      <c r="D2">
        <f t="shared" ref="D2:D109" si="0">B2-$B$1</f>
        <v>7</v>
      </c>
      <c r="E2">
        <f t="shared" ref="E2:E31" si="1">$H$3/(1+EXP(-$H$1*(C2-$H$2)))</f>
        <v>14.330467743636849</v>
      </c>
      <c r="F2">
        <f t="shared" ref="F2:F27" si="2">(D2-E2)^2</f>
        <v>53.735757340500314</v>
      </c>
      <c r="G2" t="s">
        <v>1</v>
      </c>
      <c r="H2">
        <v>62.680035164152052</v>
      </c>
      <c r="I2">
        <f t="shared" ref="I2:I65" si="3">$L$3/(1+EXP(-$L$1*(C2-$L$2)))+$L$6/(1+EXP(-$L$4*(C2-$L$5)))</f>
        <v>11.157454245489134</v>
      </c>
      <c r="J2">
        <f>(D2-I2)^2</f>
        <v>17.284425803335626</v>
      </c>
      <c r="K2" t="s">
        <v>8</v>
      </c>
      <c r="L2">
        <v>17.498035266492149</v>
      </c>
      <c r="M2">
        <f t="shared" ref="M2:M65" si="4">$P$3/(1+EXP(-$P$1*($C2-$P$2)))+$P$6/(1+EXP(-$P$4*($C2-$P$5)))+$P$9/(1+EXP(-$P$7*($C2-$P$8)))</f>
        <v>37.659942315662903</v>
      </c>
      <c r="N2">
        <f>($D2-M2)^2</f>
        <v>940.03206279977667</v>
      </c>
      <c r="O2" t="s">
        <v>11</v>
      </c>
      <c r="P2">
        <v>34.690966855672563</v>
      </c>
      <c r="Q2">
        <f t="shared" ref="Q2:Q65" si="5">T$3/(1+EXP(-T$1*($C2-T$2)))+T$6/(1+EXP(-T$4*($C2-T$5)))+T$9/(1+EXP(-T$7*($C2-T$8)))+T$12/(1+EXP(-T$10*($C2-T$11)))</f>
        <v>93.67482493709619</v>
      </c>
      <c r="R2">
        <f>($D2-Q2)^2</f>
        <v>7512.5252778762715</v>
      </c>
      <c r="S2" t="s">
        <v>11</v>
      </c>
      <c r="T2">
        <v>21.983657130877159</v>
      </c>
    </row>
    <row r="3" spans="1:21" x14ac:dyDescent="0.4">
      <c r="A3" s="1">
        <f>1+A2</f>
        <v>43876</v>
      </c>
      <c r="B3">
        <v>53</v>
      </c>
      <c r="C3">
        <v>3</v>
      </c>
      <c r="D3">
        <f t="shared" si="0"/>
        <v>19</v>
      </c>
      <c r="E3">
        <f t="shared" si="1"/>
        <v>16.103098223620293</v>
      </c>
      <c r="F3">
        <f t="shared" si="2"/>
        <v>8.3920399019919021</v>
      </c>
      <c r="G3" t="s">
        <v>2</v>
      </c>
      <c r="H3">
        <v>17090.242153614923</v>
      </c>
      <c r="I3">
        <f t="shared" si="3"/>
        <v>13.785571450704857</v>
      </c>
      <c r="J3">
        <f t="shared" ref="J3:J93" si="6">(D3-I3)^2</f>
        <v>27.190265095704245</v>
      </c>
      <c r="K3" t="s">
        <v>2</v>
      </c>
      <c r="L3">
        <v>405.96743501098899</v>
      </c>
      <c r="M3">
        <f t="shared" si="4"/>
        <v>41.896393110189116</v>
      </c>
      <c r="N3">
        <f t="shared" ref="N3:N66" si="7">($D3-M3)^2</f>
        <v>524.24481745631567</v>
      </c>
      <c r="O3" t="s">
        <v>12</v>
      </c>
      <c r="P3">
        <v>1551.5993695941777</v>
      </c>
      <c r="Q3">
        <f t="shared" si="5"/>
        <v>96.278873806728257</v>
      </c>
      <c r="R3">
        <f t="shared" ref="R3:R66" si="8">($D3-Q3)^2</f>
        <v>5972.0243368362308</v>
      </c>
      <c r="S3" t="s">
        <v>12</v>
      </c>
      <c r="T3">
        <v>310.50054951111997</v>
      </c>
    </row>
    <row r="4" spans="1:21" x14ac:dyDescent="0.4">
      <c r="A4" s="1">
        <f>1+A3</f>
        <v>43877</v>
      </c>
      <c r="B4">
        <v>59</v>
      </c>
      <c r="C4">
        <v>4</v>
      </c>
      <c r="D4">
        <f t="shared" si="0"/>
        <v>25</v>
      </c>
      <c r="E4">
        <f t="shared" si="1"/>
        <v>18.094764758250033</v>
      </c>
      <c r="F4">
        <f t="shared" si="2"/>
        <v>47.682273743905725</v>
      </c>
      <c r="I4">
        <f t="shared" si="3"/>
        <v>17.076171117188668</v>
      </c>
      <c r="J4">
        <f t="shared" si="6"/>
        <v>62.787064164075083</v>
      </c>
      <c r="K4" t="s">
        <v>4</v>
      </c>
      <c r="L4">
        <v>0.13592894488672549</v>
      </c>
      <c r="M4">
        <f t="shared" si="4"/>
        <v>46.621839228591156</v>
      </c>
      <c r="N4">
        <f t="shared" si="7"/>
        <v>467.50393162704341</v>
      </c>
      <c r="O4" t="s">
        <v>13</v>
      </c>
      <c r="P4">
        <v>0.19013426239934975</v>
      </c>
      <c r="Q4">
        <f t="shared" si="5"/>
        <v>99.012905840777108</v>
      </c>
      <c r="R4">
        <f t="shared" si="8"/>
        <v>5477.9102309957379</v>
      </c>
      <c r="S4" t="s">
        <v>13</v>
      </c>
      <c r="T4">
        <v>0.14342366204031937</v>
      </c>
    </row>
    <row r="5" spans="1:21" x14ac:dyDescent="0.4">
      <c r="A5" s="1">
        <f>1+A4</f>
        <v>43878</v>
      </c>
      <c r="B5">
        <v>66</v>
      </c>
      <c r="C5">
        <v>5</v>
      </c>
      <c r="D5">
        <f t="shared" si="0"/>
        <v>32</v>
      </c>
      <c r="E5">
        <f t="shared" si="1"/>
        <v>20.332471638971544</v>
      </c>
      <c r="F5">
        <f t="shared" si="2"/>
        <v>136.13121805540337</v>
      </c>
      <c r="I5">
        <f t="shared" si="3"/>
        <v>21.195048295377514</v>
      </c>
      <c r="J5">
        <f t="shared" si="6"/>
        <v>116.74698133922436</v>
      </c>
      <c r="K5" t="s">
        <v>5</v>
      </c>
      <c r="L5">
        <v>62.217903241667678</v>
      </c>
      <c r="M5">
        <f t="shared" si="4"/>
        <v>51.890996472237433</v>
      </c>
      <c r="N5">
        <f t="shared" si="7"/>
        <v>395.65174065856201</v>
      </c>
      <c r="O5" t="s">
        <v>14</v>
      </c>
      <c r="P5">
        <v>61.323823404417134</v>
      </c>
      <c r="Q5">
        <f t="shared" si="5"/>
        <v>101.89548684133752</v>
      </c>
      <c r="R5">
        <f t="shared" si="8"/>
        <v>4885.3790807875857</v>
      </c>
      <c r="S5" t="s">
        <v>14</v>
      </c>
      <c r="T5">
        <v>61.959122239249552</v>
      </c>
    </row>
    <row r="6" spans="1:21" x14ac:dyDescent="0.4">
      <c r="A6" s="1">
        <f t="shared" ref="A6:A69" si="9">1+A5</f>
        <v>43879</v>
      </c>
      <c r="B6">
        <v>75</v>
      </c>
      <c r="C6">
        <v>6</v>
      </c>
      <c r="D6">
        <f t="shared" si="0"/>
        <v>41</v>
      </c>
      <c r="E6">
        <f t="shared" si="1"/>
        <v>22.846536414716933</v>
      </c>
      <c r="F6">
        <f t="shared" si="2"/>
        <v>329.54824014219832</v>
      </c>
      <c r="I6">
        <f t="shared" si="3"/>
        <v>26.343544766801109</v>
      </c>
      <c r="J6">
        <f t="shared" si="6"/>
        <v>214.81168000276315</v>
      </c>
      <c r="K6" t="s">
        <v>6</v>
      </c>
      <c r="L6">
        <v>15967.315257963901</v>
      </c>
      <c r="M6">
        <f t="shared" si="4"/>
        <v>57.763988197896616</v>
      </c>
      <c r="N6">
        <f t="shared" si="7"/>
        <v>281.03130029921704</v>
      </c>
      <c r="O6" t="s">
        <v>15</v>
      </c>
      <c r="P6">
        <v>12893.955163034871</v>
      </c>
      <c r="Q6">
        <f t="shared" si="5"/>
        <v>104.95081035306947</v>
      </c>
      <c r="R6">
        <f t="shared" si="8"/>
        <v>4089.7061448142576</v>
      </c>
      <c r="S6" t="s">
        <v>15</v>
      </c>
      <c r="T6">
        <v>15199.565333806875</v>
      </c>
    </row>
    <row r="7" spans="1:21" x14ac:dyDescent="0.4">
      <c r="A7" s="1">
        <f t="shared" si="9"/>
        <v>43880</v>
      </c>
      <c r="B7">
        <v>85</v>
      </c>
      <c r="C7">
        <v>7</v>
      </c>
      <c r="D7">
        <f t="shared" si="0"/>
        <v>51</v>
      </c>
      <c r="E7">
        <f t="shared" si="1"/>
        <v>25.670992201495515</v>
      </c>
      <c r="F7">
        <f t="shared" si="2"/>
        <v>641.55863605670095</v>
      </c>
      <c r="I7">
        <f t="shared" si="3"/>
        <v>32.761618724568251</v>
      </c>
      <c r="J7">
        <f t="shared" si="6"/>
        <v>332.63855154801945</v>
      </c>
      <c r="M7">
        <f t="shared" si="4"/>
        <v>64.306683050979899</v>
      </c>
      <c r="N7">
        <f t="shared" si="7"/>
        <v>177.06781381923571</v>
      </c>
      <c r="O7" t="s">
        <v>17</v>
      </c>
      <c r="P7">
        <v>5.1342258289847349E-2</v>
      </c>
      <c r="Q7">
        <f t="shared" si="5"/>
        <v>108.21120357123047</v>
      </c>
      <c r="R7">
        <f t="shared" si="8"/>
        <v>3273.1218140687743</v>
      </c>
      <c r="S7" t="s">
        <v>17</v>
      </c>
      <c r="T7">
        <v>9.3676907009760044E-2</v>
      </c>
    </row>
    <row r="8" spans="1:21" x14ac:dyDescent="0.4">
      <c r="A8" s="1">
        <f t="shared" si="9"/>
        <v>43881</v>
      </c>
      <c r="B8">
        <v>94</v>
      </c>
      <c r="C8">
        <v>8</v>
      </c>
      <c r="D8">
        <f t="shared" si="0"/>
        <v>60</v>
      </c>
      <c r="E8">
        <f t="shared" si="1"/>
        <v>28.844037736038612</v>
      </c>
      <c r="F8">
        <f t="shared" si="2"/>
        <v>970.69398459338606</v>
      </c>
      <c r="I8">
        <f t="shared" si="3"/>
        <v>40.727975691147165</v>
      </c>
      <c r="J8">
        <f t="shared" si="6"/>
        <v>371.4109209610146</v>
      </c>
      <c r="M8">
        <f t="shared" si="4"/>
        <v>71.59100005276197</v>
      </c>
      <c r="N8">
        <f t="shared" si="7"/>
        <v>134.35128222312798</v>
      </c>
      <c r="O8" t="s">
        <v>18</v>
      </c>
      <c r="P8">
        <v>188.21503625341441</v>
      </c>
      <c r="Q8">
        <f t="shared" si="5"/>
        <v>111.72092637402113</v>
      </c>
      <c r="R8">
        <f t="shared" si="8"/>
        <v>2675.054224986915</v>
      </c>
      <c r="S8" t="s">
        <v>18</v>
      </c>
      <c r="T8">
        <v>177.45825522928618</v>
      </c>
    </row>
    <row r="9" spans="1:21" x14ac:dyDescent="0.4">
      <c r="A9" s="1">
        <f t="shared" si="9"/>
        <v>43882</v>
      </c>
      <c r="B9">
        <v>108</v>
      </c>
      <c r="C9">
        <v>9</v>
      </c>
      <c r="D9">
        <f t="shared" si="0"/>
        <v>74</v>
      </c>
      <c r="E9">
        <f t="shared" si="1"/>
        <v>32.40854054721224</v>
      </c>
      <c r="F9">
        <f t="shared" si="2"/>
        <v>1729.8494994128882</v>
      </c>
      <c r="I9">
        <f t="shared" si="3"/>
        <v>50.554951528704287</v>
      </c>
      <c r="J9">
        <f t="shared" si="6"/>
        <v>549.67029782140548</v>
      </c>
      <c r="M9">
        <f t="shared" si="4"/>
        <v>79.695162944402639</v>
      </c>
      <c r="N9">
        <f t="shared" si="7"/>
        <v>32.434880963296941</v>
      </c>
      <c r="O9" t="s">
        <v>19</v>
      </c>
      <c r="P9">
        <v>80393.307545157193</v>
      </c>
      <c r="Q9">
        <f t="shared" si="5"/>
        <v>115.5419410885785</v>
      </c>
      <c r="R9">
        <f t="shared" si="8"/>
        <v>1725.7328694069265</v>
      </c>
      <c r="S9" t="s">
        <v>19</v>
      </c>
      <c r="T9">
        <v>49137.047137775335</v>
      </c>
    </row>
    <row r="10" spans="1:21" x14ac:dyDescent="0.4">
      <c r="A10" s="1">
        <f t="shared" si="9"/>
        <v>43883</v>
      </c>
      <c r="B10">
        <v>135</v>
      </c>
      <c r="C10">
        <v>10</v>
      </c>
      <c r="D10">
        <f t="shared" si="0"/>
        <v>101</v>
      </c>
      <c r="E10">
        <f t="shared" si="1"/>
        <v>36.412599145353518</v>
      </c>
      <c r="F10">
        <f t="shared" si="2"/>
        <v>4171.5323491587897</v>
      </c>
      <c r="I10">
        <f t="shared" si="3"/>
        <v>62.575188324251258</v>
      </c>
      <c r="J10">
        <f t="shared" si="6"/>
        <v>1476.466152316757</v>
      </c>
      <c r="M10">
        <f t="shared" si="4"/>
        <v>88.703881843887231</v>
      </c>
      <c r="N10">
        <f t="shared" si="7"/>
        <v>151.19452170908608</v>
      </c>
      <c r="Q10">
        <f t="shared" si="5"/>
        <v>119.76265424423734</v>
      </c>
      <c r="R10">
        <f t="shared" si="8"/>
        <v>352.03719428879742</v>
      </c>
      <c r="S10" t="s">
        <v>20</v>
      </c>
      <c r="T10">
        <v>2.339873130296365E-2</v>
      </c>
    </row>
    <row r="11" spans="1:21" x14ac:dyDescent="0.4">
      <c r="A11" s="1">
        <f t="shared" si="9"/>
        <v>43884</v>
      </c>
      <c r="B11">
        <v>146</v>
      </c>
      <c r="C11">
        <v>11</v>
      </c>
      <c r="D11">
        <f t="shared" si="0"/>
        <v>112</v>
      </c>
      <c r="E11">
        <f t="shared" si="1"/>
        <v>40.910170685815167</v>
      </c>
      <c r="F11">
        <f t="shared" si="2"/>
        <v>5053.7638319199341</v>
      </c>
      <c r="I11">
        <f t="shared" si="3"/>
        <v>77.116954986040483</v>
      </c>
      <c r="J11">
        <f t="shared" si="6"/>
        <v>1216.826829445926</v>
      </c>
      <c r="M11">
        <f t="shared" si="4"/>
        <v>98.708436215720155</v>
      </c>
      <c r="N11">
        <f t="shared" si="7"/>
        <v>176.66566783157955</v>
      </c>
      <c r="Q11">
        <f t="shared" si="5"/>
        <v>124.51105604929886</v>
      </c>
      <c r="R11">
        <f t="shared" si="8"/>
        <v>156.52652346869755</v>
      </c>
      <c r="S11" t="s">
        <v>21</v>
      </c>
      <c r="T11">
        <v>367.14487679357478</v>
      </c>
    </row>
    <row r="12" spans="1:21" x14ac:dyDescent="0.4">
      <c r="A12" s="1">
        <f t="shared" si="9"/>
        <v>43885</v>
      </c>
      <c r="B12">
        <v>158</v>
      </c>
      <c r="C12">
        <v>12</v>
      </c>
      <c r="D12">
        <f t="shared" si="0"/>
        <v>124</v>
      </c>
      <c r="E12">
        <f t="shared" si="1"/>
        <v>45.961771143586923</v>
      </c>
      <c r="F12">
        <f t="shared" si="2"/>
        <v>6089.965163045902</v>
      </c>
      <c r="I12">
        <f t="shared" si="3"/>
        <v>94.465897899055193</v>
      </c>
      <c r="J12">
        <f t="shared" si="6"/>
        <v>872.26318690903247</v>
      </c>
      <c r="M12">
        <f t="shared" si="4"/>
        <v>109.80662911388981</v>
      </c>
      <c r="N12">
        <f t="shared" si="7"/>
        <v>201.4517771106803</v>
      </c>
      <c r="Q12">
        <f t="shared" si="5"/>
        <v>129.97415366049935</v>
      </c>
      <c r="R12">
        <f t="shared" si="8"/>
        <v>35.690511959257833</v>
      </c>
      <c r="S12" t="s">
        <v>22</v>
      </c>
      <c r="T12">
        <v>466562.29841746599</v>
      </c>
    </row>
    <row r="13" spans="1:21" x14ac:dyDescent="0.4">
      <c r="A13" s="1">
        <f t="shared" si="9"/>
        <v>43886</v>
      </c>
      <c r="B13">
        <v>173</v>
      </c>
      <c r="C13">
        <v>13</v>
      </c>
      <c r="D13">
        <f t="shared" si="0"/>
        <v>139</v>
      </c>
      <c r="E13">
        <f t="shared" si="1"/>
        <v>51.635255632852605</v>
      </c>
      <c r="F13">
        <f t="shared" si="2"/>
        <v>7632.5985583370129</v>
      </c>
      <c r="I13">
        <f t="shared" si="3"/>
        <v>114.81385981660274</v>
      </c>
      <c r="J13">
        <f t="shared" si="6"/>
        <v>584.96937697094347</v>
      </c>
      <c r="M13">
        <f t="shared" si="4"/>
        <v>122.10257898256144</v>
      </c>
      <c r="N13">
        <f t="shared" si="7"/>
        <v>285.52283704057442</v>
      </c>
      <c r="Q13">
        <f t="shared" si="5"/>
        <v>136.42588277122945</v>
      </c>
      <c r="R13">
        <f t="shared" si="8"/>
        <v>6.6260795074533592</v>
      </c>
    </row>
    <row r="14" spans="1:21" x14ac:dyDescent="0.4">
      <c r="A14" s="1">
        <f t="shared" si="9"/>
        <v>43887</v>
      </c>
      <c r="B14">
        <v>189</v>
      </c>
      <c r="C14">
        <v>14</v>
      </c>
      <c r="D14">
        <f t="shared" si="0"/>
        <v>155</v>
      </c>
      <c r="E14">
        <f t="shared" si="1"/>
        <v>58.006687107032811</v>
      </c>
      <c r="F14">
        <f t="shared" si="2"/>
        <v>9407.7027459530364</v>
      </c>
      <c r="I14">
        <f t="shared" si="3"/>
        <v>138.20062794835908</v>
      </c>
      <c r="J14">
        <f t="shared" si="6"/>
        <v>282.2189013294539</v>
      </c>
      <c r="M14">
        <f t="shared" si="4"/>
        <v>135.70631248111229</v>
      </c>
      <c r="N14">
        <f t="shared" si="7"/>
        <v>372.24637807648332</v>
      </c>
      <c r="Q14">
        <f t="shared" si="5"/>
        <v>144.26514145464785</v>
      </c>
      <c r="R14">
        <f t="shared" si="8"/>
        <v>115.23718798872015</v>
      </c>
      <c r="U14" s="2" t="s">
        <v>3</v>
      </c>
    </row>
    <row r="15" spans="1:21" x14ac:dyDescent="0.4">
      <c r="A15" s="1">
        <f t="shared" si="9"/>
        <v>43888</v>
      </c>
      <c r="B15">
        <v>214</v>
      </c>
      <c r="C15">
        <v>15</v>
      </c>
      <c r="D15">
        <f t="shared" si="0"/>
        <v>180</v>
      </c>
      <c r="E15">
        <f>$H$3/(1+EXP(-$H$1*(C15-$H$2)))</f>
        <v>65.161302264824357</v>
      </c>
      <c r="F15">
        <f t="shared" si="2"/>
        <v>13187.926497511035</v>
      </c>
      <c r="I15">
        <f t="shared" si="3"/>
        <v>164.46129159899209</v>
      </c>
      <c r="J15">
        <f t="shared" si="6"/>
        <v>241.45145877155377</v>
      </c>
      <c r="M15">
        <f t="shared" si="4"/>
        <v>150.7331205103828</v>
      </c>
      <c r="N15">
        <f t="shared" si="7"/>
        <v>856.55023505977567</v>
      </c>
      <c r="Q15">
        <f t="shared" si="5"/>
        <v>154.06269151734989</v>
      </c>
      <c r="R15">
        <f t="shared" si="8"/>
        <v>672.74397132415334</v>
      </c>
    </row>
    <row r="16" spans="1:21" x14ac:dyDescent="0.4">
      <c r="A16" s="1">
        <f t="shared" si="9"/>
        <v>43889</v>
      </c>
      <c r="B16">
        <v>233</v>
      </c>
      <c r="C16">
        <f>C15+1</f>
        <v>16</v>
      </c>
      <c r="D16">
        <f t="shared" si="0"/>
        <v>199</v>
      </c>
      <c r="E16">
        <f t="shared" si="1"/>
        <v>73.194584043537304</v>
      </c>
      <c r="F16">
        <f t="shared" si="2"/>
        <v>15827.002683978599</v>
      </c>
      <c r="I16">
        <f t="shared" si="3"/>
        <v>193.19748898436706</v>
      </c>
      <c r="J16">
        <f t="shared" si="6"/>
        <v>33.669134086541668</v>
      </c>
      <c r="M16">
        <f t="shared" si="4"/>
        <v>167.30264071728325</v>
      </c>
      <c r="N16">
        <f t="shared" si="7"/>
        <v>1004.7225854976296</v>
      </c>
      <c r="Q16">
        <f t="shared" si="5"/>
        <v>166.60739393038784</v>
      </c>
      <c r="R16">
        <f t="shared" si="8"/>
        <v>1049.2809279810742</v>
      </c>
    </row>
    <row r="17" spans="1:18" x14ac:dyDescent="0.4">
      <c r="A17" s="1">
        <f t="shared" si="9"/>
        <v>43890</v>
      </c>
      <c r="B17">
        <v>242</v>
      </c>
      <c r="C17">
        <f t="shared" ref="C17:C80" si="10">C16+1</f>
        <v>17</v>
      </c>
      <c r="D17">
        <f t="shared" si="0"/>
        <v>208</v>
      </c>
      <c r="E17">
        <f t="shared" si="1"/>
        <v>82.2134505725829</v>
      </c>
      <c r="F17">
        <f t="shared" si="2"/>
        <v>15822.256016856045</v>
      </c>
      <c r="I17">
        <f t="shared" si="3"/>
        <v>223.79071554910658</v>
      </c>
      <c r="J17">
        <f t="shared" si="6"/>
        <v>249.34669755279631</v>
      </c>
      <c r="M17">
        <f t="shared" si="4"/>
        <v>185.53763429812463</v>
      </c>
      <c r="N17">
        <f t="shared" si="7"/>
        <v>504.55787292478698</v>
      </c>
      <c r="Q17">
        <f t="shared" si="5"/>
        <v>182.92414354787903</v>
      </c>
      <c r="R17">
        <f t="shared" si="8"/>
        <v>628.798576807377</v>
      </c>
    </row>
    <row r="18" spans="1:18" x14ac:dyDescent="0.4">
      <c r="A18" s="1">
        <f t="shared" si="9"/>
        <v>43891</v>
      </c>
      <c r="B18">
        <v>257</v>
      </c>
      <c r="C18">
        <f t="shared" si="10"/>
        <v>18</v>
      </c>
      <c r="D18">
        <f t="shared" si="0"/>
        <v>223</v>
      </c>
      <c r="E18">
        <f t="shared" si="1"/>
        <v>92.337570847660672</v>
      </c>
      <c r="F18">
        <f t="shared" si="2"/>
        <v>17072.67039199009</v>
      </c>
      <c r="I18">
        <f t="shared" si="3"/>
        <v>255.46651088125495</v>
      </c>
      <c r="J18">
        <f t="shared" si="6"/>
        <v>1054.0743288026458</v>
      </c>
      <c r="M18">
        <f t="shared" si="4"/>
        <v>205.56243412015087</v>
      </c>
      <c r="N18">
        <f t="shared" si="7"/>
        <v>304.06870381407862</v>
      </c>
      <c r="Q18">
        <f t="shared" si="5"/>
        <v>204.20587891085884</v>
      </c>
      <c r="R18">
        <f t="shared" si="8"/>
        <v>353.21898751330042</v>
      </c>
    </row>
    <row r="19" spans="1:18" x14ac:dyDescent="0.4">
      <c r="A19" s="1">
        <f t="shared" si="9"/>
        <v>43892</v>
      </c>
      <c r="B19">
        <v>279</v>
      </c>
      <c r="C19">
        <f t="shared" si="10"/>
        <v>19</v>
      </c>
      <c r="D19">
        <f t="shared" si="0"/>
        <v>245</v>
      </c>
      <c r="E19">
        <f t="shared" si="1"/>
        <v>103.70081761850628</v>
      </c>
      <c r="F19">
        <f t="shared" si="2"/>
        <v>19965.458941678626</v>
      </c>
      <c r="I19">
        <f t="shared" si="3"/>
        <v>287.40109045064202</v>
      </c>
      <c r="J19">
        <f t="shared" si="6"/>
        <v>1797.8524714035257</v>
      </c>
      <c r="M19">
        <f t="shared" si="4"/>
        <v>227.50105633356713</v>
      </c>
      <c r="N19">
        <f t="shared" si="7"/>
        <v>306.21302944099091</v>
      </c>
      <c r="Q19">
        <f t="shared" si="5"/>
        <v>231.57406743275874</v>
      </c>
      <c r="R19">
        <f t="shared" si="8"/>
        <v>180.25566530010954</v>
      </c>
    </row>
    <row r="20" spans="1:18" x14ac:dyDescent="0.4">
      <c r="A20" s="1">
        <f t="shared" si="9"/>
        <v>43893</v>
      </c>
      <c r="B20">
        <v>295</v>
      </c>
      <c r="C20">
        <f t="shared" si="10"/>
        <v>20</v>
      </c>
      <c r="D20">
        <f t="shared" si="0"/>
        <v>261</v>
      </c>
      <c r="E20">
        <f t="shared" si="1"/>
        <v>116.45286799379558</v>
      </c>
      <c r="F20">
        <f t="shared" si="2"/>
        <v>20893.873371219091</v>
      </c>
      <c r="I20">
        <f t="shared" si="3"/>
        <v>318.84465519629123</v>
      </c>
      <c r="J20">
        <f t="shared" si="6"/>
        <v>3346.0041347778219</v>
      </c>
      <c r="M20">
        <f t="shared" si="4"/>
        <v>251.47499000252824</v>
      </c>
      <c r="N20">
        <f t="shared" si="7"/>
        <v>90.725815451936896</v>
      </c>
      <c r="Q20">
        <f t="shared" si="5"/>
        <v>265.60916269613665</v>
      </c>
      <c r="R20">
        <f t="shared" si="8"/>
        <v>21.244380759457673</v>
      </c>
    </row>
    <row r="21" spans="1:18" x14ac:dyDescent="0.4">
      <c r="A21" s="1">
        <f t="shared" si="9"/>
        <v>43894</v>
      </c>
      <c r="B21">
        <v>331</v>
      </c>
      <c r="C21">
        <f t="shared" si="10"/>
        <v>21</v>
      </c>
      <c r="D21">
        <f t="shared" si="0"/>
        <v>297</v>
      </c>
      <c r="E21">
        <f t="shared" si="1"/>
        <v>130.7609619717893</v>
      </c>
      <c r="F21">
        <f t="shared" si="2"/>
        <v>27635.417764544884</v>
      </c>
      <c r="I21">
        <f t="shared" si="3"/>
        <v>349.22829542570872</v>
      </c>
      <c r="J21">
        <f t="shared" si="6"/>
        <v>2727.7948430751067</v>
      </c>
      <c r="M21">
        <f t="shared" si="4"/>
        <v>277.60070984316195</v>
      </c>
      <c r="N21">
        <f t="shared" si="7"/>
        <v>376.33245858919361</v>
      </c>
      <c r="Q21">
        <f t="shared" si="5"/>
        <v>305.75805116057575</v>
      </c>
      <c r="R21">
        <f t="shared" si="8"/>
        <v>76.703460131262176</v>
      </c>
    </row>
    <row r="22" spans="1:18" x14ac:dyDescent="0.4">
      <c r="A22" s="1">
        <f t="shared" si="9"/>
        <v>43895</v>
      </c>
      <c r="B22">
        <v>364</v>
      </c>
      <c r="C22">
        <f t="shared" si="10"/>
        <v>22</v>
      </c>
      <c r="D22">
        <f t="shared" si="0"/>
        <v>330</v>
      </c>
      <c r="E22">
        <f t="shared" si="1"/>
        <v>146.81182839866693</v>
      </c>
      <c r="F22">
        <f t="shared" si="2"/>
        <v>33557.90621463945</v>
      </c>
      <c r="I22">
        <f t="shared" si="3"/>
        <v>378.22878013159698</v>
      </c>
      <c r="J22">
        <f t="shared" si="6"/>
        <v>2326.0152329819234</v>
      </c>
      <c r="M22">
        <f t="shared" si="4"/>
        <v>305.98699639956544</v>
      </c>
      <c r="N22">
        <f t="shared" si="7"/>
        <v>576.62434191448301</v>
      </c>
      <c r="Q22">
        <f t="shared" si="5"/>
        <v>350.00689250169626</v>
      </c>
      <c r="R22">
        <f t="shared" si="8"/>
        <v>400.27574757442989</v>
      </c>
    </row>
    <row r="23" spans="1:18" x14ac:dyDescent="0.4">
      <c r="A23" s="1">
        <f t="shared" si="9"/>
        <v>43896</v>
      </c>
      <c r="B23">
        <v>420</v>
      </c>
      <c r="C23">
        <f t="shared" si="10"/>
        <v>23</v>
      </c>
      <c r="D23">
        <f t="shared" si="0"/>
        <v>386</v>
      </c>
      <c r="E23">
        <f t="shared" si="1"/>
        <v>164.81378660632265</v>
      </c>
      <c r="F23">
        <f t="shared" si="2"/>
        <v>48923.340995433377</v>
      </c>
      <c r="I23">
        <f t="shared" si="3"/>
        <v>405.78288001323472</v>
      </c>
      <c r="J23">
        <f t="shared" si="6"/>
        <v>391.36234161804163</v>
      </c>
      <c r="M23">
        <f t="shared" si="4"/>
        <v>336.73219554989225</v>
      </c>
      <c r="N23">
        <f t="shared" si="7"/>
        <v>2427.3165553340568</v>
      </c>
      <c r="Q23">
        <f t="shared" si="5"/>
        <v>395.2822552206303</v>
      </c>
      <c r="R23">
        <f t="shared" si="8"/>
        <v>86.160261980918534</v>
      </c>
    </row>
    <row r="24" spans="1:18" x14ac:dyDescent="0.4">
      <c r="A24" s="1">
        <f t="shared" si="9"/>
        <v>43897</v>
      </c>
      <c r="B24">
        <v>461</v>
      </c>
      <c r="C24">
        <f t="shared" si="10"/>
        <v>24</v>
      </c>
      <c r="D24">
        <f t="shared" si="0"/>
        <v>427</v>
      </c>
      <c r="E24">
        <f t="shared" si="1"/>
        <v>184.99903002504399</v>
      </c>
      <c r="F24">
        <f t="shared" si="2"/>
        <v>58564.46946881956</v>
      </c>
      <c r="I24">
        <f t="shared" si="3"/>
        <v>432.06010713239988</v>
      </c>
      <c r="J24">
        <f t="shared" si="6"/>
        <v>25.604684191364118</v>
      </c>
      <c r="M24">
        <f t="shared" si="4"/>
        <v>369.92160356566291</v>
      </c>
      <c r="N24">
        <f t="shared" si="7"/>
        <v>3257.9433395153455</v>
      </c>
      <c r="Q24">
        <f t="shared" si="5"/>
        <v>438.55089431527404</v>
      </c>
      <c r="R24">
        <f t="shared" si="8"/>
        <v>133.42315948263004</v>
      </c>
    </row>
    <row r="25" spans="1:18" x14ac:dyDescent="0.4">
      <c r="A25" s="1">
        <f t="shared" si="9"/>
        <v>43898</v>
      </c>
      <c r="B25">
        <v>495</v>
      </c>
      <c r="C25">
        <f t="shared" si="10"/>
        <v>25</v>
      </c>
      <c r="D25">
        <f t="shared" si="0"/>
        <v>461</v>
      </c>
      <c r="E25">
        <f t="shared" si="1"/>
        <v>207.62609520558044</v>
      </c>
      <c r="F25">
        <f t="shared" si="2"/>
        <v>64198.335630771588</v>
      </c>
      <c r="I25">
        <f t="shared" si="3"/>
        <v>457.41207392907882</v>
      </c>
      <c r="J25">
        <f t="shared" si="6"/>
        <v>12.873213490395932</v>
      </c>
      <c r="M25">
        <f t="shared" si="4"/>
        <v>405.62522203165105</v>
      </c>
      <c r="N25">
        <f t="shared" si="7"/>
        <v>3066.3660350439445</v>
      </c>
      <c r="Q25">
        <f t="shared" si="5"/>
        <v>477.90567476584715</v>
      </c>
      <c r="R25">
        <f t="shared" si="8"/>
        <v>285.80183928860117</v>
      </c>
    </row>
    <row r="26" spans="1:18" x14ac:dyDescent="0.4">
      <c r="A26" s="1">
        <f t="shared" si="9"/>
        <v>43899</v>
      </c>
      <c r="B26">
        <v>521</v>
      </c>
      <c r="C26">
        <f t="shared" si="10"/>
        <v>26</v>
      </c>
      <c r="D26">
        <f t="shared" si="0"/>
        <v>487</v>
      </c>
      <c r="E26">
        <f t="shared" si="1"/>
        <v>232.98251568045652</v>
      </c>
      <c r="F26">
        <f t="shared" si="2"/>
        <v>64524.882340029522</v>
      </c>
      <c r="I26">
        <f t="shared" si="3"/>
        <v>482.31675208262936</v>
      </c>
      <c r="J26">
        <f t="shared" si="6"/>
        <v>21.9328110555564</v>
      </c>
      <c r="M26">
        <f t="shared" si="4"/>
        <v>443.89618415175573</v>
      </c>
      <c r="N26">
        <f t="shared" si="7"/>
        <v>1857.9389406793537</v>
      </c>
      <c r="Q26">
        <f t="shared" si="5"/>
        <v>512.94024889221851</v>
      </c>
      <c r="R26">
        <f t="shared" si="8"/>
        <v>672.89651259024345</v>
      </c>
    </row>
    <row r="27" spans="1:18" x14ac:dyDescent="0.4">
      <c r="A27" s="1">
        <f t="shared" si="9"/>
        <v>43900</v>
      </c>
      <c r="B27">
        <v>584</v>
      </c>
      <c r="C27">
        <f t="shared" si="10"/>
        <v>27</v>
      </c>
      <c r="D27">
        <f t="shared" si="0"/>
        <v>550</v>
      </c>
      <c r="E27">
        <f t="shared" si="1"/>
        <v>261.38765466141678</v>
      </c>
      <c r="F27">
        <f t="shared" si="2"/>
        <v>83297.085881837629</v>
      </c>
      <c r="I27">
        <f t="shared" si="3"/>
        <v>507.33029990303953</v>
      </c>
      <c r="J27">
        <f t="shared" si="6"/>
        <v>1820.7033063645483</v>
      </c>
      <c r="M27">
        <f t="shared" si="4"/>
        <v>484.7702042226266</v>
      </c>
      <c r="N27">
        <f t="shared" si="7"/>
        <v>4254.9262571578402</v>
      </c>
      <c r="Q27">
        <f t="shared" si="5"/>
        <v>544.40669826189037</v>
      </c>
      <c r="R27">
        <f t="shared" si="8"/>
        <v>31.285024333540214</v>
      </c>
    </row>
    <row r="28" spans="1:18" x14ac:dyDescent="0.4">
      <c r="A28" s="1">
        <f t="shared" si="9"/>
        <v>43901</v>
      </c>
      <c r="B28">
        <v>637</v>
      </c>
      <c r="C28">
        <f t="shared" si="10"/>
        <v>28</v>
      </c>
      <c r="D28">
        <f t="shared" si="0"/>
        <v>603</v>
      </c>
      <c r="E28">
        <f t="shared" si="1"/>
        <v>293.19570337511266</v>
      </c>
      <c r="F28">
        <f t="shared" ref="F28:F232" si="11">(D28-E28)^2</f>
        <v>95978.702207241178</v>
      </c>
      <c r="I28">
        <f t="shared" si="3"/>
        <v>533.0523085633871</v>
      </c>
      <c r="J28">
        <f t="shared" si="6"/>
        <v>4892.6795373116092</v>
      </c>
      <c r="M28">
        <f t="shared" si="4"/>
        <v>528.26643826707732</v>
      </c>
      <c r="N28">
        <f t="shared" si="7"/>
        <v>5585.1052492885656</v>
      </c>
      <c r="Q28">
        <f t="shared" si="5"/>
        <v>573.62480794720034</v>
      </c>
      <c r="R28">
        <f t="shared" si="8"/>
        <v>862.90190813886443</v>
      </c>
    </row>
    <row r="29" spans="1:18" x14ac:dyDescent="0.4">
      <c r="A29" s="1">
        <f t="shared" si="9"/>
        <v>43902</v>
      </c>
      <c r="B29">
        <v>692</v>
      </c>
      <c r="C29">
        <f t="shared" si="10"/>
        <v>29</v>
      </c>
      <c r="D29">
        <f t="shared" si="0"/>
        <v>658</v>
      </c>
      <c r="E29">
        <f t="shared" si="1"/>
        <v>328.7988224987252</v>
      </c>
      <c r="F29">
        <f t="shared" si="11"/>
        <v>108373.41526822584</v>
      </c>
      <c r="I29">
        <f t="shared" si="3"/>
        <v>560.10510014558531</v>
      </c>
      <c r="J29">
        <f t="shared" si="6"/>
        <v>9583.4114175058803</v>
      </c>
      <c r="M29">
        <f t="shared" si="4"/>
        <v>574.39015880645945</v>
      </c>
      <c r="N29">
        <f t="shared" si="7"/>
        <v>6990.6055444090698</v>
      </c>
      <c r="Q29">
        <f t="shared" si="5"/>
        <v>602.02286895804627</v>
      </c>
      <c r="R29">
        <f t="shared" si="8"/>
        <v>3133.4391996880595</v>
      </c>
    </row>
    <row r="30" spans="1:18" x14ac:dyDescent="0.4">
      <c r="A30" s="1">
        <f t="shared" si="9"/>
        <v>43903</v>
      </c>
      <c r="B30">
        <v>732</v>
      </c>
      <c r="C30">
        <f t="shared" si="10"/>
        <v>30</v>
      </c>
      <c r="D30">
        <f t="shared" si="0"/>
        <v>698</v>
      </c>
      <c r="E30">
        <f t="shared" si="1"/>
        <v>368.63039223927751</v>
      </c>
      <c r="F30">
        <f t="shared" si="11"/>
        <v>108484.33851645219</v>
      </c>
      <c r="I30">
        <f t="shared" si="3"/>
        <v>589.1248600214019</v>
      </c>
      <c r="J30">
        <f t="shared" si="6"/>
        <v>11853.79610535933</v>
      </c>
      <c r="M30">
        <f t="shared" si="4"/>
        <v>623.13763450180522</v>
      </c>
      <c r="N30">
        <f t="shared" si="7"/>
        <v>5604.3737679853039</v>
      </c>
      <c r="Q30">
        <f t="shared" si="5"/>
        <v>630.90899689142839</v>
      </c>
      <c r="R30">
        <f t="shared" si="8"/>
        <v>4501.2026981143654</v>
      </c>
    </row>
    <row r="31" spans="1:18" x14ac:dyDescent="0.4">
      <c r="A31" s="1">
        <f t="shared" si="9"/>
        <v>43904</v>
      </c>
      <c r="B31">
        <v>788</v>
      </c>
      <c r="C31">
        <f t="shared" si="10"/>
        <v>31</v>
      </c>
      <c r="D31">
        <f t="shared" si="0"/>
        <v>754</v>
      </c>
      <c r="E31">
        <f t="shared" si="1"/>
        <v>413.16832163267316</v>
      </c>
      <c r="F31">
        <f t="shared" si="11"/>
        <v>116166.23297868893</v>
      </c>
      <c r="I31">
        <f t="shared" si="3"/>
        <v>620.76144808549793</v>
      </c>
      <c r="J31">
        <f t="shared" si="6"/>
        <v>17752.511716273464</v>
      </c>
      <c r="M31">
        <f t="shared" si="4"/>
        <v>674.50356249216179</v>
      </c>
      <c r="N31">
        <f t="shared" si="7"/>
        <v>6319.6835764376256</v>
      </c>
      <c r="Q31">
        <f t="shared" si="5"/>
        <v>661.41180466977278</v>
      </c>
      <c r="R31">
        <f t="shared" si="8"/>
        <v>8572.5739145083098</v>
      </c>
    </row>
    <row r="32" spans="1:18" x14ac:dyDescent="0.4">
      <c r="A32" s="1">
        <f t="shared" si="9"/>
        <v>43905</v>
      </c>
      <c r="B32">
        <v>819</v>
      </c>
      <c r="C32">
        <f t="shared" si="10"/>
        <v>32</v>
      </c>
      <c r="D32">
        <f t="shared" si="0"/>
        <v>785</v>
      </c>
      <c r="E32">
        <f t="shared" ref="E32:E34" si="12">$H$3/(1+EXP(-$H$1*(C32-$H$2)))</f>
        <v>462.93834912460517</v>
      </c>
      <c r="F32">
        <f t="shared" si="11"/>
        <v>103723.70696458471</v>
      </c>
      <c r="I32">
        <f t="shared" si="3"/>
        <v>655.6839096621411</v>
      </c>
      <c r="J32">
        <f t="shared" si="6"/>
        <v>16722.651220269283</v>
      </c>
      <c r="M32">
        <f t="shared" si="4"/>
        <v>728.4913281795458</v>
      </c>
      <c r="N32">
        <f t="shared" si="7"/>
        <v>3193.2299909117942</v>
      </c>
      <c r="Q32">
        <f t="shared" si="5"/>
        <v>694.50528820695013</v>
      </c>
      <c r="R32">
        <f t="shared" si="8"/>
        <v>8189.29286250716</v>
      </c>
    </row>
    <row r="33" spans="1:18" x14ac:dyDescent="0.4">
      <c r="A33" s="1">
        <f t="shared" si="9"/>
        <v>43906</v>
      </c>
      <c r="B33">
        <v>840</v>
      </c>
      <c r="C33">
        <f t="shared" si="10"/>
        <v>33</v>
      </c>
      <c r="D33">
        <f t="shared" si="0"/>
        <v>806</v>
      </c>
      <c r="E33">
        <f t="shared" si="12"/>
        <v>518.51724394268786</v>
      </c>
      <c r="F33">
        <f t="shared" si="11"/>
        <v>82646.335030308037</v>
      </c>
      <c r="I33">
        <f t="shared" si="3"/>
        <v>694.58933576461891</v>
      </c>
      <c r="J33">
        <f t="shared" si="6"/>
        <v>12412.336105368824</v>
      </c>
      <c r="M33">
        <f t="shared" si="4"/>
        <v>785.12626905342859</v>
      </c>
      <c r="N33">
        <f t="shared" si="7"/>
        <v>435.71264362985312</v>
      </c>
      <c r="Q33">
        <f t="shared" si="5"/>
        <v>731.06137728311569</v>
      </c>
      <c r="R33">
        <f t="shared" si="8"/>
        <v>5615.797174703529</v>
      </c>
    </row>
    <row r="34" spans="1:18" x14ac:dyDescent="0.4">
      <c r="A34" s="1">
        <f t="shared" si="9"/>
        <v>43907</v>
      </c>
      <c r="B34">
        <v>885</v>
      </c>
      <c r="C34">
        <f t="shared" si="10"/>
        <v>34</v>
      </c>
      <c r="D34">
        <f t="shared" si="0"/>
        <v>851</v>
      </c>
      <c r="E34">
        <f t="shared" si="12"/>
        <v>580.53579073245726</v>
      </c>
      <c r="F34">
        <f t="shared" si="11"/>
        <v>73150.888494717146</v>
      </c>
      <c r="I34">
        <f t="shared" si="3"/>
        <v>738.21340570246412</v>
      </c>
      <c r="J34">
        <f t="shared" si="6"/>
        <v>12720.815853236954</v>
      </c>
      <c r="M34">
        <f t="shared" si="4"/>
        <v>844.47200541076609</v>
      </c>
      <c r="N34">
        <f t="shared" si="7"/>
        <v>42.614713357067245</v>
      </c>
      <c r="Q34">
        <f t="shared" si="5"/>
        <v>771.9032528073725</v>
      </c>
      <c r="R34">
        <f t="shared" si="8"/>
        <v>6256.2954164544271</v>
      </c>
    </row>
    <row r="35" spans="1:18" x14ac:dyDescent="0.4">
      <c r="A35" s="1">
        <f t="shared" si="9"/>
        <v>43908</v>
      </c>
      <c r="B35">
        <v>925</v>
      </c>
      <c r="C35">
        <f t="shared" si="10"/>
        <v>35</v>
      </c>
      <c r="D35">
        <f t="shared" si="0"/>
        <v>891</v>
      </c>
      <c r="E35">
        <f t="shared" ref="E35:E55" si="13">$H$3/(1+EXP(-$H$1*(C35-$H$2)))</f>
        <v>649.6814080771976</v>
      </c>
      <c r="F35">
        <f t="shared" si="11"/>
        <v>58234.662807604029</v>
      </c>
      <c r="I35">
        <f t="shared" si="3"/>
        <v>787.3415026254454</v>
      </c>
      <c r="J35">
        <f t="shared" si="6"/>
        <v>10745.084077950543</v>
      </c>
      <c r="M35">
        <f t="shared" si="4"/>
        <v>906.64978394272055</v>
      </c>
      <c r="N35">
        <f t="shared" si="7"/>
        <v>244.91573745383386</v>
      </c>
      <c r="Q35">
        <f t="shared" si="5"/>
        <v>817.85020658848919</v>
      </c>
      <c r="R35">
        <f t="shared" si="8"/>
        <v>5350.8922761467111</v>
      </c>
    </row>
    <row r="36" spans="1:18" x14ac:dyDescent="0.4">
      <c r="A36" s="1">
        <f t="shared" si="9"/>
        <v>43909</v>
      </c>
      <c r="B36">
        <v>969</v>
      </c>
      <c r="C36">
        <f t="shared" si="10"/>
        <v>36</v>
      </c>
      <c r="D36">
        <f t="shared" si="0"/>
        <v>935</v>
      </c>
      <c r="E36">
        <f t="shared" si="13"/>
        <v>726.70021472598671</v>
      </c>
      <c r="F36">
        <f t="shared" si="11"/>
        <v>43388.800545200043</v>
      </c>
      <c r="I36">
        <f t="shared" si="3"/>
        <v>842.81967570671236</v>
      </c>
      <c r="J36">
        <f t="shared" si="6"/>
        <v>8497.2121868156755</v>
      </c>
      <c r="M36">
        <f t="shared" si="4"/>
        <v>971.86067279852944</v>
      </c>
      <c r="N36">
        <f t="shared" si="7"/>
        <v>1358.7091991602479</v>
      </c>
      <c r="Q36">
        <f t="shared" si="5"/>
        <v>869.7528045835877</v>
      </c>
      <c r="R36">
        <f t="shared" si="8"/>
        <v>4257.1965097074935</v>
      </c>
    </row>
    <row r="37" spans="1:18" x14ac:dyDescent="0.4">
      <c r="A37" s="1">
        <f t="shared" si="9"/>
        <v>43910</v>
      </c>
      <c r="B37">
        <v>1017</v>
      </c>
      <c r="C37">
        <f t="shared" si="10"/>
        <v>37</v>
      </c>
      <c r="D37">
        <f t="shared" si="0"/>
        <v>983</v>
      </c>
      <c r="E37">
        <f t="shared" si="13"/>
        <v>812.39831581886347</v>
      </c>
      <c r="F37">
        <f t="shared" si="11"/>
        <v>29104.934645440251</v>
      </c>
      <c r="I37">
        <f t="shared" si="3"/>
        <v>905.56494424557786</v>
      </c>
      <c r="J37">
        <f t="shared" si="6"/>
        <v>5996.1878596904653</v>
      </c>
      <c r="M37">
        <f t="shared" si="4"/>
        <v>1040.4103582104751</v>
      </c>
      <c r="N37">
        <f t="shared" si="7"/>
        <v>3295.9492298550686</v>
      </c>
      <c r="Q37">
        <f t="shared" si="5"/>
        <v>928.51982846734586</v>
      </c>
      <c r="R37">
        <f t="shared" si="8"/>
        <v>2968.0890902274186</v>
      </c>
    </row>
    <row r="38" spans="1:18" x14ac:dyDescent="0.4">
      <c r="A38" s="1">
        <f t="shared" si="9"/>
        <v>43911</v>
      </c>
      <c r="B38">
        <v>1064</v>
      </c>
      <c r="C38">
        <f t="shared" si="10"/>
        <v>38</v>
      </c>
      <c r="D38">
        <f t="shared" si="0"/>
        <v>1030</v>
      </c>
      <c r="E38">
        <f t="shared" si="13"/>
        <v>907.64203581758966</v>
      </c>
      <c r="F38">
        <f t="shared" si="11"/>
        <v>14971.471398864012</v>
      </c>
      <c r="I38">
        <f t="shared" si="3"/>
        <v>976.57453211221241</v>
      </c>
      <c r="J38">
        <f t="shared" si="6"/>
        <v>2854.280619029023</v>
      </c>
      <c r="M38">
        <f t="shared" si="4"/>
        <v>1112.7362251244306</v>
      </c>
      <c r="N38">
        <f t="shared" si="7"/>
        <v>6845.2829478404574</v>
      </c>
      <c r="Q38">
        <f t="shared" si="5"/>
        <v>995.13887568824771</v>
      </c>
      <c r="R38">
        <f t="shared" si="8"/>
        <v>1215.2979882794466</v>
      </c>
    </row>
    <row r="39" spans="1:18" x14ac:dyDescent="0.4">
      <c r="A39" s="1">
        <f t="shared" si="9"/>
        <v>43912</v>
      </c>
      <c r="B39">
        <v>1106</v>
      </c>
      <c r="C39">
        <f t="shared" si="10"/>
        <v>39</v>
      </c>
      <c r="D39">
        <f t="shared" si="0"/>
        <v>1072</v>
      </c>
      <c r="E39">
        <f t="shared" si="13"/>
        <v>1013.356776613217</v>
      </c>
      <c r="F39">
        <f t="shared" si="11"/>
        <v>3439.0276491921331</v>
      </c>
      <c r="I39">
        <f t="shared" si="3"/>
        <v>1056.9336192823066</v>
      </c>
      <c r="J39">
        <f t="shared" si="6"/>
        <v>226.99582793048324</v>
      </c>
      <c r="M39">
        <f t="shared" si="4"/>
        <v>1189.4363488815131</v>
      </c>
      <c r="N39">
        <f t="shared" si="7"/>
        <v>13791.296038620472</v>
      </c>
      <c r="Q39">
        <f t="shared" si="5"/>
        <v>1070.6920822100847</v>
      </c>
      <c r="R39">
        <f t="shared" si="8"/>
        <v>1.7106489451770182</v>
      </c>
    </row>
    <row r="40" spans="1:18" x14ac:dyDescent="0.4">
      <c r="A40" s="1">
        <f t="shared" si="9"/>
        <v>43913</v>
      </c>
      <c r="B40">
        <v>1144</v>
      </c>
      <c r="C40">
        <f t="shared" si="10"/>
        <v>40</v>
      </c>
      <c r="D40">
        <f t="shared" si="0"/>
        <v>1110</v>
      </c>
      <c r="E40">
        <f t="shared" si="13"/>
        <v>1130.5241307062042</v>
      </c>
      <c r="F40">
        <f t="shared" si="11"/>
        <v>421.23994124535545</v>
      </c>
      <c r="I40">
        <f t="shared" si="3"/>
        <v>1147.8211282075381</v>
      </c>
      <c r="J40">
        <f t="shared" si="6"/>
        <v>1430.4377388910339</v>
      </c>
      <c r="M40">
        <f t="shared" si="4"/>
        <v>1271.2999601784225</v>
      </c>
      <c r="N40">
        <f t="shared" si="7"/>
        <v>26017.677153560668</v>
      </c>
      <c r="Q40">
        <f t="shared" si="5"/>
        <v>1156.367819752511</v>
      </c>
      <c r="R40">
        <f t="shared" si="8"/>
        <v>2149.9747086013463</v>
      </c>
    </row>
    <row r="41" spans="1:18" x14ac:dyDescent="0.4">
      <c r="A41" s="1">
        <f t="shared" si="9"/>
        <v>43914</v>
      </c>
      <c r="B41">
        <v>1223</v>
      </c>
      <c r="C41">
        <f t="shared" si="10"/>
        <v>41</v>
      </c>
      <c r="D41">
        <f t="shared" si="0"/>
        <v>1189</v>
      </c>
      <c r="E41">
        <f t="shared" si="13"/>
        <v>1260.176833951366</v>
      </c>
      <c r="F41">
        <f t="shared" si="11"/>
        <v>5066.1416913403291</v>
      </c>
      <c r="I41">
        <f t="shared" si="3"/>
        <v>1250.5129475175743</v>
      </c>
      <c r="J41">
        <f t="shared" si="6"/>
        <v>3783.8427122998473</v>
      </c>
      <c r="M41">
        <f t="shared" si="4"/>
        <v>1359.3388358820207</v>
      </c>
      <c r="N41">
        <f t="shared" si="7"/>
        <v>29015.319009641982</v>
      </c>
      <c r="Q41">
        <f t="shared" si="5"/>
        <v>1253.4686286183269</v>
      </c>
      <c r="R41">
        <f t="shared" si="8"/>
        <v>4156.2040759277552</v>
      </c>
    </row>
    <row r="42" spans="1:18" x14ac:dyDescent="0.4">
      <c r="A42" s="1">
        <f t="shared" si="9"/>
        <v>43915</v>
      </c>
      <c r="B42">
        <v>1313</v>
      </c>
      <c r="C42">
        <f t="shared" si="10"/>
        <v>42</v>
      </c>
      <c r="D42">
        <f t="shared" si="0"/>
        <v>1279</v>
      </c>
      <c r="E42">
        <f t="shared" si="13"/>
        <v>1403.3911050904933</v>
      </c>
      <c r="F42">
        <f t="shared" si="11"/>
        <v>15473.147025634144</v>
      </c>
      <c r="I42">
        <f t="shared" si="3"/>
        <v>1366.3818510379779</v>
      </c>
      <c r="J42">
        <f t="shared" si="6"/>
        <v>7635.5878908233535</v>
      </c>
      <c r="M42">
        <f t="shared" si="4"/>
        <v>1454.8188656354914</v>
      </c>
      <c r="N42">
        <f t="shared" si="7"/>
        <v>30912.273513350985</v>
      </c>
      <c r="Q42">
        <f t="shared" si="5"/>
        <v>1363.4151315724455</v>
      </c>
      <c r="R42">
        <f t="shared" si="8"/>
        <v>7125.9144383932835</v>
      </c>
    </row>
    <row r="43" spans="1:18" x14ac:dyDescent="0.4">
      <c r="A43" s="1">
        <f t="shared" si="9"/>
        <v>43916</v>
      </c>
      <c r="B43">
        <v>1417</v>
      </c>
      <c r="C43">
        <f t="shared" si="10"/>
        <v>43</v>
      </c>
      <c r="D43">
        <f t="shared" si="0"/>
        <v>1383</v>
      </c>
      <c r="E43">
        <f t="shared" si="13"/>
        <v>1561.2758967893899</v>
      </c>
      <c r="F43">
        <f t="shared" si="11"/>
        <v>31782.295376061196</v>
      </c>
      <c r="I43">
        <f t="shared" si="3"/>
        <v>1496.8932123027344</v>
      </c>
      <c r="J43">
        <f t="shared" si="6"/>
        <v>12971.66380863572</v>
      </c>
      <c r="M43">
        <f t="shared" si="4"/>
        <v>1559.2906905683089</v>
      </c>
      <c r="N43">
        <f t="shared" si="7"/>
        <v>31078.407581051251</v>
      </c>
      <c r="Q43">
        <f t="shared" si="5"/>
        <v>1487.7452330985795</v>
      </c>
      <c r="R43">
        <f t="shared" si="8"/>
        <v>10971.563856875764</v>
      </c>
    </row>
    <row r="44" spans="1:18" x14ac:dyDescent="0.4">
      <c r="A44" s="1">
        <f t="shared" si="9"/>
        <v>43917</v>
      </c>
      <c r="B44">
        <v>1546</v>
      </c>
      <c r="C44">
        <f t="shared" si="10"/>
        <v>44</v>
      </c>
      <c r="D44">
        <f t="shared" si="0"/>
        <v>1512</v>
      </c>
      <c r="E44">
        <f t="shared" si="13"/>
        <v>1734.9585835549408</v>
      </c>
      <c r="F44">
        <f t="shared" si="11"/>
        <v>49710.529980825515</v>
      </c>
      <c r="I44">
        <f t="shared" si="3"/>
        <v>1643.5954616486424</v>
      </c>
      <c r="J44">
        <f t="shared" si="6"/>
        <v>17317.365526519316</v>
      </c>
      <c r="M44">
        <f t="shared" si="4"/>
        <v>1674.6177431013841</v>
      </c>
      <c r="N44">
        <f t="shared" si="7"/>
        <v>26444.530371387762</v>
      </c>
      <c r="Q44">
        <f t="shared" si="5"/>
        <v>1628.1075329613977</v>
      </c>
      <c r="R44">
        <f t="shared" si="8"/>
        <v>13480.959210382061</v>
      </c>
    </row>
    <row r="45" spans="1:18" x14ac:dyDescent="0.4">
      <c r="A45" s="1">
        <f t="shared" si="9"/>
        <v>43918</v>
      </c>
      <c r="B45">
        <v>1752</v>
      </c>
      <c r="C45">
        <f t="shared" si="10"/>
        <v>45</v>
      </c>
      <c r="D45">
        <f t="shared" si="0"/>
        <v>1718</v>
      </c>
      <c r="E45">
        <f t="shared" si="13"/>
        <v>1925.566645807123</v>
      </c>
      <c r="F45">
        <f t="shared" si="11"/>
        <v>43083.912451619653</v>
      </c>
      <c r="I45">
        <f t="shared" si="3"/>
        <v>1808.1041073646541</v>
      </c>
      <c r="J45">
        <f t="shared" si="6"/>
        <v>8118.7501639811053</v>
      </c>
      <c r="M45">
        <f t="shared" si="4"/>
        <v>1802.9991768847922</v>
      </c>
      <c r="N45">
        <f t="shared" si="7"/>
        <v>7224.8600710921892</v>
      </c>
      <c r="Q45">
        <f t="shared" si="5"/>
        <v>1786.2475743996815</v>
      </c>
      <c r="R45">
        <f t="shared" si="8"/>
        <v>4657.7314114400651</v>
      </c>
    </row>
    <row r="46" spans="1:18" x14ac:dyDescent="0.4">
      <c r="A46" s="1">
        <f t="shared" si="9"/>
        <v>43919</v>
      </c>
      <c r="B46">
        <v>1919</v>
      </c>
      <c r="C46">
        <f t="shared" si="10"/>
        <v>46</v>
      </c>
      <c r="D46">
        <f t="shared" si="0"/>
        <v>1885</v>
      </c>
      <c r="E46">
        <f t="shared" si="13"/>
        <v>2134.2049878523517</v>
      </c>
      <c r="F46">
        <f t="shared" si="11"/>
        <v>62103.12597049075</v>
      </c>
      <c r="I46">
        <f t="shared" si="3"/>
        <v>1992.0780738472035</v>
      </c>
      <c r="J46">
        <f t="shared" si="6"/>
        <v>11465.713898827174</v>
      </c>
      <c r="M46">
        <f t="shared" si="4"/>
        <v>1946.9840221141762</v>
      </c>
      <c r="N46">
        <f t="shared" si="7"/>
        <v>3842.0189974506893</v>
      </c>
      <c r="Q46">
        <f t="shared" si="5"/>
        <v>1963.9853230869101</v>
      </c>
      <c r="R46">
        <f t="shared" si="8"/>
        <v>6238.6812631435669</v>
      </c>
    </row>
    <row r="47" spans="1:18" x14ac:dyDescent="0.4">
      <c r="A47" s="1">
        <f t="shared" si="9"/>
        <v>43920</v>
      </c>
      <c r="B47">
        <v>2061</v>
      </c>
      <c r="C47">
        <f t="shared" si="10"/>
        <v>47</v>
      </c>
      <c r="D47">
        <f t="shared" si="0"/>
        <v>2027</v>
      </c>
      <c r="E47">
        <f t="shared" si="13"/>
        <v>2361.9286622680506</v>
      </c>
      <c r="F47">
        <f t="shared" si="11"/>
        <v>112177.20880866592</v>
      </c>
      <c r="I47">
        <f t="shared" si="3"/>
        <v>2197.1871358267481</v>
      </c>
      <c r="J47">
        <f t="shared" si="6"/>
        <v>28963.661200912004</v>
      </c>
      <c r="M47">
        <f t="shared" si="4"/>
        <v>2109.4714330290653</v>
      </c>
      <c r="N47">
        <f t="shared" si="7"/>
        <v>6801.5372658676088</v>
      </c>
      <c r="Q47">
        <f t="shared" si="5"/>
        <v>2163.1821696801844</v>
      </c>
      <c r="R47">
        <f t="shared" si="8"/>
        <v>18545.583338802538</v>
      </c>
    </row>
    <row r="48" spans="1:18" x14ac:dyDescent="0.4">
      <c r="A48" s="1">
        <f t="shared" si="9"/>
        <v>43921</v>
      </c>
      <c r="B48">
        <v>2295</v>
      </c>
      <c r="C48">
        <f t="shared" si="10"/>
        <v>48</v>
      </c>
      <c r="D48">
        <f t="shared" si="0"/>
        <v>2261</v>
      </c>
      <c r="E48">
        <f t="shared" si="13"/>
        <v>2609.710974930957</v>
      </c>
      <c r="F48">
        <f t="shared" si="11"/>
        <v>121599.34403729855</v>
      </c>
      <c r="I48">
        <f t="shared" si="3"/>
        <v>2425.0693933840485</v>
      </c>
      <c r="J48">
        <f t="shared" si="6"/>
        <v>26918.765845409642</v>
      </c>
      <c r="M48">
        <f t="shared" si="4"/>
        <v>2293.6901858307351</v>
      </c>
      <c r="N48">
        <f t="shared" si="7"/>
        <v>1068.648249647995</v>
      </c>
      <c r="Q48">
        <f t="shared" si="5"/>
        <v>2385.6958212578129</v>
      </c>
      <c r="R48">
        <f t="shared" si="8"/>
        <v>15549.047839160423</v>
      </c>
    </row>
    <row r="49" spans="1:20" x14ac:dyDescent="0.4">
      <c r="A49" s="1">
        <f t="shared" si="9"/>
        <v>43922</v>
      </c>
      <c r="B49">
        <v>2573</v>
      </c>
      <c r="C49">
        <f t="shared" si="10"/>
        <v>49</v>
      </c>
      <c r="D49">
        <f t="shared" si="0"/>
        <v>2539</v>
      </c>
      <c r="E49">
        <f t="shared" si="13"/>
        <v>2878.4072211270991</v>
      </c>
      <c r="F49">
        <f t="shared" si="11"/>
        <v>115197.26175321954</v>
      </c>
      <c r="I49">
        <f t="shared" si="3"/>
        <v>2677.2780868587952</v>
      </c>
      <c r="J49">
        <f t="shared" si="6"/>
        <v>19120.829305328505</v>
      </c>
      <c r="M49">
        <f t="shared" si="4"/>
        <v>2503.1488357398757</v>
      </c>
      <c r="N49">
        <f t="shared" si="7"/>
        <v>1285.3059788064124</v>
      </c>
      <c r="Q49">
        <f t="shared" si="5"/>
        <v>2633.3217650453585</v>
      </c>
      <c r="R49">
        <f t="shared" si="8"/>
        <v>8896.5953612718058</v>
      </c>
    </row>
    <row r="50" spans="1:20" x14ac:dyDescent="0.4">
      <c r="A50" s="1">
        <f t="shared" si="9"/>
        <v>43923</v>
      </c>
      <c r="B50">
        <v>2864</v>
      </c>
      <c r="C50">
        <f t="shared" si="10"/>
        <v>50</v>
      </c>
      <c r="D50">
        <f t="shared" si="0"/>
        <v>2830</v>
      </c>
      <c r="E50">
        <f t="shared" si="13"/>
        <v>3168.7146555363242</v>
      </c>
      <c r="F50">
        <f t="shared" si="11"/>
        <v>114727.61787509079</v>
      </c>
      <c r="I50">
        <f t="shared" si="3"/>
        <v>2955.2176408388718</v>
      </c>
      <c r="J50">
        <f t="shared" si="6"/>
        <v>15679.457577252702</v>
      </c>
      <c r="M50">
        <f t="shared" si="4"/>
        <v>2741.5465355623423</v>
      </c>
      <c r="N50">
        <f t="shared" si="7"/>
        <v>7824.0153710239683</v>
      </c>
      <c r="Q50">
        <f t="shared" si="5"/>
        <v>2907.7206279364223</v>
      </c>
      <c r="R50">
        <f t="shared" si="8"/>
        <v>6040.4960068317805</v>
      </c>
    </row>
    <row r="51" spans="1:20" x14ac:dyDescent="0.4">
      <c r="A51" s="1">
        <f t="shared" si="9"/>
        <v>43924</v>
      </c>
      <c r="B51">
        <v>3206</v>
      </c>
      <c r="C51">
        <f t="shared" si="10"/>
        <v>51</v>
      </c>
      <c r="D51">
        <f t="shared" si="0"/>
        <v>3172</v>
      </c>
      <c r="E51">
        <f t="shared" si="13"/>
        <v>3481.1297200551899</v>
      </c>
      <c r="F51">
        <f t="shared" si="11"/>
        <v>95561.18382140006</v>
      </c>
      <c r="I51">
        <f t="shared" si="3"/>
        <v>3260.0696862723921</v>
      </c>
      <c r="J51">
        <f t="shared" si="6"/>
        <v>7756.2696401175726</v>
      </c>
      <c r="M51">
        <f t="shared" si="4"/>
        <v>3012.6340804046317</v>
      </c>
      <c r="N51">
        <f t="shared" si="7"/>
        <v>25397.496328477384</v>
      </c>
      <c r="Q51">
        <f t="shared" si="5"/>
        <v>3210.3317853771723</v>
      </c>
      <c r="R51">
        <f t="shared" si="8"/>
        <v>1469.3257702016008</v>
      </c>
    </row>
    <row r="52" spans="1:20" x14ac:dyDescent="0.4">
      <c r="A52" s="1">
        <f t="shared" si="9"/>
        <v>43925</v>
      </c>
      <c r="B52">
        <v>3589</v>
      </c>
      <c r="C52">
        <f t="shared" si="10"/>
        <v>52</v>
      </c>
      <c r="D52">
        <f t="shared" si="0"/>
        <v>3555</v>
      </c>
      <c r="E52">
        <f t="shared" si="13"/>
        <v>3815.9040239327483</v>
      </c>
      <c r="F52">
        <f t="shared" si="11"/>
        <v>68070.90970430008</v>
      </c>
      <c r="I52">
        <f t="shared" si="3"/>
        <v>3592.7109456443291</v>
      </c>
      <c r="J52">
        <f t="shared" si="6"/>
        <v>1422.1154213895409</v>
      </c>
      <c r="M52">
        <f t="shared" si="4"/>
        <v>3320.0161592784289</v>
      </c>
      <c r="N52">
        <f t="shared" si="7"/>
        <v>55217.405400260715</v>
      </c>
      <c r="Q52">
        <f t="shared" si="5"/>
        <v>3542.275029883906</v>
      </c>
      <c r="R52">
        <f t="shared" si="8"/>
        <v>161.92486445548604</v>
      </c>
    </row>
    <row r="53" spans="1:20" x14ac:dyDescent="0.4">
      <c r="A53" s="1">
        <f t="shared" si="9"/>
        <v>43926</v>
      </c>
      <c r="B53">
        <v>3894</v>
      </c>
      <c r="C53">
        <f t="shared" si="10"/>
        <v>53</v>
      </c>
      <c r="D53">
        <f t="shared" si="0"/>
        <v>3860</v>
      </c>
      <c r="E53">
        <f t="shared" si="13"/>
        <v>4173.0010564823006</v>
      </c>
      <c r="F53">
        <f t="shared" si="11"/>
        <v>97969.661359036298</v>
      </c>
      <c r="I53">
        <f t="shared" si="3"/>
        <v>3953.6262388466203</v>
      </c>
      <c r="J53">
        <f t="shared" si="6"/>
        <v>8765.8726005643839</v>
      </c>
      <c r="M53">
        <f t="shared" si="4"/>
        <v>3666.8901312732128</v>
      </c>
      <c r="N53">
        <f t="shared" si="7"/>
        <v>37291.421399676998</v>
      </c>
      <c r="Q53">
        <f t="shared" si="5"/>
        <v>3904.2439683803941</v>
      </c>
      <c r="R53">
        <f t="shared" si="8"/>
        <v>1957.5287380453137</v>
      </c>
    </row>
    <row r="54" spans="1:20" x14ac:dyDescent="0.4">
      <c r="A54" s="1">
        <f t="shared" si="9"/>
        <v>43927</v>
      </c>
      <c r="B54">
        <v>4155</v>
      </c>
      <c r="C54">
        <f t="shared" si="10"/>
        <v>54</v>
      </c>
      <c r="D54">
        <f t="shared" si="0"/>
        <v>4121</v>
      </c>
      <c r="E54">
        <f t="shared" si="13"/>
        <v>4552.0560642470964</v>
      </c>
      <c r="F54">
        <f t="shared" si="11"/>
        <v>185809.33052419691</v>
      </c>
      <c r="I54">
        <f t="shared" si="3"/>
        <v>4342.82137480662</v>
      </c>
      <c r="J54">
        <f t="shared" si="6"/>
        <v>49204.722321099012</v>
      </c>
      <c r="M54">
        <f t="shared" si="4"/>
        <v>4055.7249006073343</v>
      </c>
      <c r="N54">
        <f t="shared" si="7"/>
        <v>4260.8386007223799</v>
      </c>
      <c r="Q54">
        <f t="shared" si="5"/>
        <v>4296.3969606646151</v>
      </c>
      <c r="R54">
        <f t="shared" si="8"/>
        <v>30764.09381038454</v>
      </c>
    </row>
    <row r="55" spans="1:20" x14ac:dyDescent="0.4">
      <c r="A55" s="1">
        <f t="shared" si="9"/>
        <v>43928</v>
      </c>
      <c r="B55">
        <v>4626</v>
      </c>
      <c r="C55">
        <f t="shared" si="10"/>
        <v>55</v>
      </c>
      <c r="D55">
        <f t="shared" si="0"/>
        <v>4592</v>
      </c>
      <c r="E55">
        <f t="shared" si="13"/>
        <v>4952.3418789812531</v>
      </c>
      <c r="F55">
        <f t="shared" si="11"/>
        <v>129846.26974774005</v>
      </c>
      <c r="I55">
        <f t="shared" si="3"/>
        <v>4759.7421602726008</v>
      </c>
      <c r="J55">
        <f t="shared" si="6"/>
        <v>28137.432332918899</v>
      </c>
      <c r="M55">
        <f t="shared" si="4"/>
        <v>4487.8960893745843</v>
      </c>
      <c r="N55">
        <f t="shared" si="7"/>
        <v>10837.624207504532</v>
      </c>
      <c r="Q55">
        <f t="shared" si="5"/>
        <v>4718.2536009550458</v>
      </c>
      <c r="R55">
        <f t="shared" si="8"/>
        <v>15939.971754115952</v>
      </c>
    </row>
    <row r="56" spans="1:20" x14ac:dyDescent="0.4">
      <c r="A56" s="1">
        <f t="shared" si="9"/>
        <v>43929</v>
      </c>
      <c r="B56">
        <v>5123</v>
      </c>
      <c r="C56">
        <f t="shared" si="10"/>
        <v>56</v>
      </c>
      <c r="D56">
        <f t="shared" si="0"/>
        <v>5089</v>
      </c>
      <c r="E56">
        <f t="shared" ref="E56:E60" si="14">$H$3/(1+EXP(-$H$1*(C56-$H$2)))</f>
        <v>5372.7436691566718</v>
      </c>
      <c r="F56">
        <f t="shared" si="11"/>
        <v>80510.469786490808</v>
      </c>
      <c r="I56">
        <f t="shared" si="3"/>
        <v>5203.2069354262276</v>
      </c>
      <c r="J56">
        <f t="shared" si="6"/>
        <v>13043.224099450515</v>
      </c>
      <c r="L56" t="s">
        <v>9</v>
      </c>
      <c r="M56">
        <f t="shared" si="4"/>
        <v>4963.3099064106218</v>
      </c>
      <c r="N56">
        <f t="shared" si="7"/>
        <v>15797.999626506649</v>
      </c>
      <c r="P56" t="s">
        <v>16</v>
      </c>
      <c r="Q56">
        <f t="shared" si="5"/>
        <v>5168.6066171929706</v>
      </c>
      <c r="R56">
        <f t="shared" si="8"/>
        <v>6337.2135009081603</v>
      </c>
      <c r="T56" t="s">
        <v>16</v>
      </c>
    </row>
    <row r="57" spans="1:20" x14ac:dyDescent="0.4">
      <c r="A57" s="1">
        <f t="shared" si="9"/>
        <v>43930</v>
      </c>
      <c r="B57">
        <v>5765</v>
      </c>
      <c r="C57">
        <f t="shared" si="10"/>
        <v>57</v>
      </c>
      <c r="D57">
        <f t="shared" si="0"/>
        <v>5731</v>
      </c>
      <c r="E57">
        <f t="shared" si="14"/>
        <v>5811.745536282614</v>
      </c>
      <c r="F57">
        <f t="shared" si="11"/>
        <v>6519.8416295669358</v>
      </c>
      <c r="I57">
        <f t="shared" si="3"/>
        <v>5671.3606420653814</v>
      </c>
      <c r="J57">
        <f t="shared" si="6"/>
        <v>3556.8530148535547</v>
      </c>
      <c r="M57">
        <f t="shared" si="4"/>
        <v>5480.0651582502569</v>
      </c>
      <c r="N57">
        <f t="shared" si="7"/>
        <v>62968.294803968616</v>
      </c>
      <c r="Q57">
        <f t="shared" si="5"/>
        <v>5645.4601587681263</v>
      </c>
      <c r="R57">
        <f t="shared" si="8"/>
        <v>7317.0644379741516</v>
      </c>
    </row>
    <row r="58" spans="1:20" x14ac:dyDescent="0.4">
      <c r="A58" s="1">
        <f t="shared" si="9"/>
        <v>43931</v>
      </c>
      <c r="B58">
        <v>6403</v>
      </c>
      <c r="C58">
        <f t="shared" si="10"/>
        <v>58</v>
      </c>
      <c r="D58">
        <f t="shared" si="0"/>
        <v>6369</v>
      </c>
      <c r="E58">
        <f t="shared" si="14"/>
        <v>6267.4315326358001</v>
      </c>
      <c r="F58">
        <f t="shared" si="11"/>
        <v>10316.153562712547</v>
      </c>
      <c r="I58">
        <f t="shared" si="3"/>
        <v>6161.6581520254331</v>
      </c>
      <c r="J58">
        <f t="shared" si="6"/>
        <v>42990.641921508417</v>
      </c>
      <c r="M58">
        <f t="shared" si="4"/>
        <v>6034.2158266482256</v>
      </c>
      <c r="N58">
        <f t="shared" si="7"/>
        <v>112080.44272683091</v>
      </c>
      <c r="Q58">
        <f t="shared" si="5"/>
        <v>6146.0052822687803</v>
      </c>
      <c r="R58">
        <f t="shared" si="8"/>
        <v>49726.644136026342</v>
      </c>
    </row>
    <row r="59" spans="1:20" x14ac:dyDescent="0.4">
      <c r="A59" s="1">
        <f t="shared" si="9"/>
        <v>43932</v>
      </c>
      <c r="B59">
        <v>7098</v>
      </c>
      <c r="C59">
        <f t="shared" si="10"/>
        <v>59</v>
      </c>
      <c r="D59">
        <f t="shared" si="0"/>
        <v>7064</v>
      </c>
      <c r="E59">
        <f t="shared" si="14"/>
        <v>6737.5030120842321</v>
      </c>
      <c r="F59">
        <f t="shared" si="11"/>
        <v>106600.28311806911</v>
      </c>
      <c r="I59">
        <f t="shared" si="3"/>
        <v>6670.8832131557547</v>
      </c>
      <c r="J59">
        <f t="shared" si="6"/>
        <v>154540.80809874382</v>
      </c>
      <c r="M59">
        <f t="shared" si="4"/>
        <v>6619.6992001947356</v>
      </c>
      <c r="N59">
        <f t="shared" si="7"/>
        <v>197403.20070759766</v>
      </c>
      <c r="Q59">
        <f t="shared" si="5"/>
        <v>6666.6416465930979</v>
      </c>
      <c r="R59">
        <f t="shared" si="8"/>
        <v>157893.66102224452</v>
      </c>
    </row>
    <row r="60" spans="1:20" x14ac:dyDescent="0.4">
      <c r="A60" s="1">
        <f t="shared" si="9"/>
        <v>43933</v>
      </c>
      <c r="B60">
        <v>7557</v>
      </c>
      <c r="C60">
        <f t="shared" si="10"/>
        <v>60</v>
      </c>
      <c r="D60">
        <f t="shared" si="0"/>
        <v>7523</v>
      </c>
      <c r="E60">
        <f t="shared" si="14"/>
        <v>7219.3132551060644</v>
      </c>
      <c r="F60">
        <f t="shared" si="11"/>
        <v>92225.639024274322</v>
      </c>
      <c r="I60">
        <f t="shared" si="3"/>
        <v>7195.2068436423997</v>
      </c>
      <c r="J60">
        <f t="shared" si="6"/>
        <v>107448.3533548782</v>
      </c>
      <c r="M60">
        <f t="shared" si="4"/>
        <v>7228.4810538173897</v>
      </c>
      <c r="N60">
        <f t="shared" si="7"/>
        <v>86741.409660515303</v>
      </c>
      <c r="Q60">
        <f t="shared" si="5"/>
        <v>7203.050856615203</v>
      </c>
      <c r="R60">
        <f t="shared" si="8"/>
        <v>102367.4543526654</v>
      </c>
    </row>
    <row r="61" spans="1:20" x14ac:dyDescent="0.4">
      <c r="A61" s="1">
        <f t="shared" si="9"/>
        <v>43934</v>
      </c>
      <c r="B61">
        <v>7870</v>
      </c>
      <c r="C61">
        <f t="shared" si="10"/>
        <v>61</v>
      </c>
      <c r="D61">
        <f t="shared" si="0"/>
        <v>7836</v>
      </c>
      <c r="E61">
        <f t="shared" ref="E61:E73" si="15">$H$3/(1+EXP(-$H$1*(C61-$H$2)))</f>
        <v>7709.9190968150524</v>
      </c>
      <c r="F61">
        <f t="shared" si="11"/>
        <v>15896.394147932131</v>
      </c>
      <c r="I61">
        <f t="shared" si="3"/>
        <v>7730.2854787100514</v>
      </c>
      <c r="J61">
        <f t="shared" si="6"/>
        <v>11175.560011562997</v>
      </c>
      <c r="M61">
        <f t="shared" si="4"/>
        <v>7850.9380011381636</v>
      </c>
      <c r="N61">
        <f t="shared" si="7"/>
        <v>223.14387800377699</v>
      </c>
      <c r="Q61">
        <f t="shared" si="5"/>
        <v>7750.3217774459808</v>
      </c>
      <c r="R61">
        <f t="shared" si="8"/>
        <v>7340.7578200160369</v>
      </c>
    </row>
    <row r="62" spans="1:20" x14ac:dyDescent="0.4">
      <c r="A62" s="1">
        <f t="shared" si="9"/>
        <v>43935</v>
      </c>
      <c r="B62">
        <v>8308</v>
      </c>
      <c r="C62">
        <f t="shared" si="10"/>
        <v>62</v>
      </c>
      <c r="D62">
        <f t="shared" si="0"/>
        <v>8274</v>
      </c>
      <c r="E62">
        <f t="shared" si="15"/>
        <v>8206.147945446628</v>
      </c>
      <c r="F62">
        <f t="shared" si="11"/>
        <v>4603.9013071137697</v>
      </c>
      <c r="I62">
        <f t="shared" si="3"/>
        <v>8271.3950453998223</v>
      </c>
      <c r="J62">
        <f t="shared" si="6"/>
        <v>6.7857884689871399</v>
      </c>
      <c r="M62">
        <f t="shared" si="4"/>
        <v>8476.4525690050814</v>
      </c>
      <c r="N62">
        <f t="shared" si="7"/>
        <v>40987.042696757242</v>
      </c>
      <c r="Q62">
        <f t="shared" si="5"/>
        <v>8303.122119569236</v>
      </c>
      <c r="R62">
        <f t="shared" si="8"/>
        <v>848.09784820487948</v>
      </c>
    </row>
    <row r="63" spans="1:20" x14ac:dyDescent="0.4">
      <c r="A63" s="1">
        <f t="shared" si="9"/>
        <v>43936</v>
      </c>
      <c r="B63">
        <v>8977</v>
      </c>
      <c r="C63">
        <f t="shared" si="10"/>
        <v>63</v>
      </c>
      <c r="D63">
        <f t="shared" si="0"/>
        <v>8943</v>
      </c>
      <c r="E63">
        <f t="shared" si="15"/>
        <v>8704.6772582899066</v>
      </c>
      <c r="F63">
        <f t="shared" si="11"/>
        <v>56797.729216215892</v>
      </c>
      <c r="I63">
        <f t="shared" si="3"/>
        <v>8813.593010998733</v>
      </c>
      <c r="J63">
        <f t="shared" si="6"/>
        <v>16746.168802374035</v>
      </c>
      <c r="M63">
        <f t="shared" si="4"/>
        <v>9094.150121708557</v>
      </c>
      <c r="N63">
        <f t="shared" si="7"/>
        <v>22846.359292511588</v>
      </c>
      <c r="Q63">
        <f t="shared" si="5"/>
        <v>8855.9046467643166</v>
      </c>
      <c r="R63">
        <f t="shared" si="8"/>
        <v>7585.600555248473</v>
      </c>
    </row>
    <row r="64" spans="1:20" x14ac:dyDescent="0.4">
      <c r="A64" s="1">
        <f t="shared" si="9"/>
        <v>43937</v>
      </c>
      <c r="B64">
        <v>9509</v>
      </c>
      <c r="C64">
        <f t="shared" si="10"/>
        <v>64</v>
      </c>
      <c r="D64">
        <f t="shared" si="0"/>
        <v>9475</v>
      </c>
      <c r="E64">
        <f t="shared" si="15"/>
        <v>9202.1224082565604</v>
      </c>
      <c r="F64">
        <f t="shared" si="11"/>
        <v>74462.180075699274</v>
      </c>
      <c r="I64">
        <f t="shared" si="3"/>
        <v>9351.897010272256</v>
      </c>
      <c r="J64">
        <f t="shared" si="6"/>
        <v>15154.346079909043</v>
      </c>
      <c r="M64">
        <f t="shared" si="4"/>
        <v>9693.6731001162061</v>
      </c>
      <c r="N64">
        <f t="shared" si="7"/>
        <v>47817.924714432302</v>
      </c>
      <c r="Q64">
        <f t="shared" si="5"/>
        <v>9403.1315988650058</v>
      </c>
      <c r="R64">
        <f t="shared" si="8"/>
        <v>5165.0670817004357</v>
      </c>
    </row>
    <row r="65" spans="1:18" x14ac:dyDescent="0.4">
      <c r="A65" s="1">
        <f t="shared" si="9"/>
        <v>43938</v>
      </c>
      <c r="B65">
        <v>10073</v>
      </c>
      <c r="C65">
        <f t="shared" si="10"/>
        <v>65</v>
      </c>
      <c r="D65">
        <f t="shared" si="0"/>
        <v>10039</v>
      </c>
      <c r="E65">
        <f t="shared" si="15"/>
        <v>9695.1280806985487</v>
      </c>
      <c r="F65">
        <f t="shared" si="11"/>
        <v>118247.89688406381</v>
      </c>
      <c r="I65">
        <f t="shared" si="3"/>
        <v>9881.4665337194183</v>
      </c>
      <c r="J65">
        <f t="shared" si="6"/>
        <v>24816.792998375175</v>
      </c>
      <c r="M65">
        <f t="shared" si="4"/>
        <v>10265.878891491519</v>
      </c>
      <c r="N65">
        <f t="shared" si="7"/>
        <v>51474.031404420231</v>
      </c>
      <c r="Q65">
        <f t="shared" si="5"/>
        <v>9939.4983212155821</v>
      </c>
      <c r="R65">
        <f t="shared" si="8"/>
        <v>9900.584080917477</v>
      </c>
    </row>
    <row r="66" spans="1:18" x14ac:dyDescent="0.4">
      <c r="A66" s="1">
        <f t="shared" si="9"/>
        <v>43939</v>
      </c>
      <c r="B66">
        <v>10639</v>
      </c>
      <c r="C66">
        <f t="shared" si="10"/>
        <v>66</v>
      </c>
      <c r="D66">
        <f t="shared" si="0"/>
        <v>10605</v>
      </c>
      <c r="E66">
        <f t="shared" si="15"/>
        <v>10180.457999389317</v>
      </c>
      <c r="F66">
        <f t="shared" si="11"/>
        <v>180235.91028252142</v>
      </c>
      <c r="I66">
        <f t="shared" ref="I66:I97" si="16">$L$3/(1+EXP(-$L$1*(C66-$L$2)))+$L$6/(1+EXP(-$L$4*(C66-$L$5)))</f>
        <v>10397.773760468132</v>
      </c>
      <c r="J66">
        <f t="shared" si="6"/>
        <v>42942.714350519331</v>
      </c>
      <c r="M66">
        <f t="shared" ref="M66:M129" si="17">$P$3/(1+EXP(-$P$1*($C66-$P$2)))+$P$6/(1+EXP(-$P$4*($C66-$P$5)))+$P$9/(1+EXP(-$P$7*($C66-$P$8)))</f>
        <v>10803.366341072035</v>
      </c>
      <c r="N66">
        <f t="shared" si="7"/>
        <v>39349.205270306775</v>
      </c>
      <c r="Q66">
        <f t="shared" ref="Q66:Q129" si="18">T$3/(1+EXP(-T$1*($C66-T$2)))+T$6/(1+EXP(-T$4*($C66-T$5)))+T$9/(1+EXP(-T$7*($C66-T$8)))+T$12/(1+EXP(-T$10*($C66-T$11)))</f>
        <v>10460.137207345253</v>
      </c>
      <c r="R66">
        <f t="shared" si="8"/>
        <v>20985.228695732207</v>
      </c>
    </row>
    <row r="67" spans="1:18" x14ac:dyDescent="0.4">
      <c r="A67" s="1">
        <f t="shared" si="9"/>
        <v>43940</v>
      </c>
      <c r="B67">
        <v>10971</v>
      </c>
      <c r="C67">
        <f t="shared" si="10"/>
        <v>67</v>
      </c>
      <c r="D67">
        <f t="shared" si="0"/>
        <v>10937</v>
      </c>
      <c r="E67">
        <f t="shared" si="15"/>
        <v>10655.077942323947</v>
      </c>
      <c r="F67">
        <f t="shared" si="11"/>
        <v>79480.046604299554</v>
      </c>
      <c r="I67">
        <f t="shared" si="16"/>
        <v>10896.751023029505</v>
      </c>
      <c r="J67">
        <f t="shared" si="6"/>
        <v>1619.9801471714593</v>
      </c>
      <c r="M67">
        <f t="shared" si="17"/>
        <v>11300.7757116782</v>
      </c>
      <c r="N67">
        <f t="shared" ref="N67:N231" si="19">($D67-M67)^2</f>
        <v>132332.76840698055</v>
      </c>
      <c r="Q67">
        <f t="shared" si="18"/>
        <v>10960.785866070515</v>
      </c>
      <c r="R67">
        <f t="shared" ref="R67:R231" si="20">($D67-Q67)^2</f>
        <v>565.767424724482</v>
      </c>
    </row>
    <row r="68" spans="1:18" x14ac:dyDescent="0.4">
      <c r="A68" s="1">
        <f t="shared" si="9"/>
        <v>43941</v>
      </c>
      <c r="B68">
        <v>11334</v>
      </c>
      <c r="C68">
        <f t="shared" si="10"/>
        <v>68</v>
      </c>
      <c r="D68">
        <f t="shared" si="0"/>
        <v>11300</v>
      </c>
      <c r="E68">
        <f t="shared" si="15"/>
        <v>11116.227648561113</v>
      </c>
      <c r="F68">
        <f t="shared" si="11"/>
        <v>33772.277153377865</v>
      </c>
      <c r="I68">
        <f t="shared" si="16"/>
        <v>11374.905324701196</v>
      </c>
      <c r="J68">
        <f t="shared" si="6"/>
        <v>5610.8076685916258</v>
      </c>
      <c r="M68">
        <f t="shared" si="17"/>
        <v>11754.854289196595</v>
      </c>
      <c r="N68">
        <f t="shared" si="19"/>
        <v>206892.42440053998</v>
      </c>
      <c r="Q68">
        <f t="shared" si="18"/>
        <v>11437.908321579611</v>
      </c>
      <c r="R68">
        <f t="shared" si="20"/>
        <v>19018.70516090536</v>
      </c>
    </row>
    <row r="69" spans="1:18" x14ac:dyDescent="0.4">
      <c r="A69" s="1">
        <f t="shared" si="9"/>
        <v>43942</v>
      </c>
      <c r="B69">
        <v>11747</v>
      </c>
      <c r="C69">
        <f t="shared" si="10"/>
        <v>69</v>
      </c>
      <c r="D69">
        <f t="shared" si="0"/>
        <v>11713</v>
      </c>
      <c r="E69">
        <f t="shared" si="15"/>
        <v>11561.47824475609</v>
      </c>
      <c r="F69">
        <f t="shared" si="11"/>
        <v>22958.842312195327</v>
      </c>
      <c r="I69">
        <f t="shared" si="16"/>
        <v>11829.394244876945</v>
      </c>
      <c r="J69">
        <f t="shared" si="6"/>
        <v>13547.620240474207</v>
      </c>
      <c r="M69">
        <f t="shared" si="17"/>
        <v>12164.320746554302</v>
      </c>
      <c r="N69">
        <f t="shared" si="19"/>
        <v>203690.41627033238</v>
      </c>
      <c r="Q69">
        <f t="shared" si="18"/>
        <v>11888.764051105522</v>
      </c>
      <c r="R69">
        <f t="shared" si="20"/>
        <v>30893.001661024373</v>
      </c>
    </row>
    <row r="70" spans="1:18" ht="18" customHeight="1" x14ac:dyDescent="0.4">
      <c r="A70" s="1">
        <f t="shared" ref="A70:A133" si="21">1+A69</f>
        <v>43943</v>
      </c>
      <c r="B70">
        <v>12063</v>
      </c>
      <c r="C70">
        <f t="shared" si="10"/>
        <v>70</v>
      </c>
      <c r="D70">
        <f t="shared" si="0"/>
        <v>12029</v>
      </c>
      <c r="E70">
        <f t="shared" si="15"/>
        <v>11988.773092384985</v>
      </c>
      <c r="F70">
        <f t="shared" si="11"/>
        <v>1618.2040962669582</v>
      </c>
      <c r="I70">
        <f t="shared" si="16"/>
        <v>12258.061778741545</v>
      </c>
      <c r="J70">
        <f t="shared" si="6"/>
        <v>52469.298480240475</v>
      </c>
      <c r="M70">
        <f t="shared" si="17"/>
        <v>12529.586612639332</v>
      </c>
      <c r="N70">
        <f t="shared" si="19"/>
        <v>250586.9567537207</v>
      </c>
      <c r="Q70">
        <f t="shared" si="18"/>
        <v>12311.425645683221</v>
      </c>
      <c r="R70">
        <f t="shared" si="20"/>
        <v>79764.245339584217</v>
      </c>
    </row>
    <row r="71" spans="1:18" x14ac:dyDescent="0.4">
      <c r="A71" s="1">
        <f>1+A70</f>
        <v>43944</v>
      </c>
      <c r="B71">
        <v>12614</v>
      </c>
      <c r="C71">
        <f>C70+1</f>
        <v>71</v>
      </c>
      <c r="D71">
        <f t="shared" si="0"/>
        <v>12580</v>
      </c>
      <c r="E71">
        <f t="shared" si="15"/>
        <v>12396.451309148451</v>
      </c>
      <c r="F71">
        <f t="shared" si="11"/>
        <v>33690.121913317358</v>
      </c>
      <c r="I71">
        <f t="shared" si="16"/>
        <v>12659.43650908501</v>
      </c>
      <c r="J71">
        <f t="shared" si="6"/>
        <v>6310.1589756128242</v>
      </c>
      <c r="M71">
        <f t="shared" si="17"/>
        <v>12852.40055244342</v>
      </c>
      <c r="N71">
        <f t="shared" si="19"/>
        <v>74202.060971480227</v>
      </c>
      <c r="Q71">
        <f t="shared" si="18"/>
        <v>12704.750888842238</v>
      </c>
      <c r="R71">
        <f t="shared" si="20"/>
        <v>15562.784266928435</v>
      </c>
    </row>
    <row r="72" spans="1:18" x14ac:dyDescent="0.4">
      <c r="A72" s="1">
        <f t="shared" si="21"/>
        <v>43945</v>
      </c>
      <c r="B72">
        <v>13059</v>
      </c>
      <c r="C72">
        <f t="shared" si="10"/>
        <v>72</v>
      </c>
      <c r="D72">
        <f t="shared" si="0"/>
        <v>13025</v>
      </c>
      <c r="E72">
        <f t="shared" si="15"/>
        <v>12783.254492087148</v>
      </c>
      <c r="F72">
        <f t="shared" si="11"/>
        <v>58440.890596042882</v>
      </c>
      <c r="I72">
        <f t="shared" si="16"/>
        <v>13032.697503628657</v>
      </c>
      <c r="J72">
        <f t="shared" si="6"/>
        <v>59.251562113183134</v>
      </c>
      <c r="M72">
        <f t="shared" si="17"/>
        <v>13135.474183277667</v>
      </c>
      <c r="N72">
        <f t="shared" si="19"/>
        <v>12204.545170867599</v>
      </c>
      <c r="Q72">
        <f t="shared" si="18"/>
        <v>13068.318478153687</v>
      </c>
      <c r="R72">
        <f t="shared" si="20"/>
        <v>1876.4905495514981</v>
      </c>
    </row>
    <row r="73" spans="1:18" x14ac:dyDescent="0.4">
      <c r="A73" s="1">
        <f t="shared" si="21"/>
        <v>43946</v>
      </c>
      <c r="B73">
        <v>13423</v>
      </c>
      <c r="C73">
        <f t="shared" si="10"/>
        <v>73</v>
      </c>
      <c r="D73">
        <f t="shared" si="0"/>
        <v>13389</v>
      </c>
      <c r="E73">
        <f t="shared" si="15"/>
        <v>13148.318237584792</v>
      </c>
      <c r="F73">
        <f t="shared" si="11"/>
        <v>57927.710759290698</v>
      </c>
      <c r="I73">
        <f t="shared" si="16"/>
        <v>13377.615208945874</v>
      </c>
      <c r="J73">
        <f t="shared" si="6"/>
        <v>129.61346734611317</v>
      </c>
      <c r="M73">
        <f t="shared" si="17"/>
        <v>13382.133043088763</v>
      </c>
      <c r="N73">
        <f t="shared" si="19"/>
        <v>47.155097220787511</v>
      </c>
      <c r="Q73">
        <f t="shared" si="18"/>
        <v>13402.338269426933</v>
      </c>
      <c r="R73">
        <f t="shared" si="20"/>
        <v>177.90943130545662</v>
      </c>
    </row>
    <row r="74" spans="1:18" x14ac:dyDescent="0.4">
      <c r="A74" s="1">
        <f t="shared" si="21"/>
        <v>43947</v>
      </c>
      <c r="B74">
        <v>13631</v>
      </c>
      <c r="C74">
        <f t="shared" si="10"/>
        <v>74</v>
      </c>
      <c r="D74">
        <f t="shared" si="0"/>
        <v>13597</v>
      </c>
      <c r="E74">
        <f t="shared" ref="E74:E97" si="22">$H$3/(1+EXP(-$H$1*(C74-$H$2)))</f>
        <v>13491.150832573105</v>
      </c>
      <c r="F74">
        <f t="shared" si="11"/>
        <v>11204.046244966912</v>
      </c>
      <c r="I74">
        <f t="shared" si="16"/>
        <v>13694.475346026675</v>
      </c>
      <c r="J74">
        <f t="shared" si="6"/>
        <v>9501.4430830199763</v>
      </c>
      <c r="M74">
        <f t="shared" si="17"/>
        <v>13596.019103828037</v>
      </c>
      <c r="N74">
        <f t="shared" si="19"/>
        <v>0.96215730017115819</v>
      </c>
      <c r="Q74">
        <f t="shared" si="18"/>
        <v>13707.54696479833</v>
      </c>
      <c r="R74">
        <f t="shared" si="20"/>
        <v>12220.631426123215</v>
      </c>
    </row>
    <row r="75" spans="1:18" x14ac:dyDescent="0.4">
      <c r="A75" s="1">
        <f t="shared" si="21"/>
        <v>43948</v>
      </c>
      <c r="B75">
        <v>13804</v>
      </c>
      <c r="C75">
        <f t="shared" si="10"/>
        <v>75</v>
      </c>
      <c r="D75">
        <f t="shared" si="0"/>
        <v>13770</v>
      </c>
      <c r="E75">
        <f t="shared" si="22"/>
        <v>13811.601950064294</v>
      </c>
      <c r="F75">
        <f t="shared" si="11"/>
        <v>1730.7222491520295</v>
      </c>
      <c r="I75">
        <f t="shared" si="16"/>
        <v>13983.993563298742</v>
      </c>
      <c r="J75">
        <f t="shared" si="6"/>
        <v>45793.245133292578</v>
      </c>
      <c r="M75">
        <f t="shared" si="17"/>
        <v>13780.856052968033</v>
      </c>
      <c r="N75">
        <f t="shared" si="19"/>
        <v>117.85388604472942</v>
      </c>
      <c r="Q75">
        <f t="shared" si="18"/>
        <v>13985.098987541243</v>
      </c>
      <c r="R75">
        <f t="shared" si="20"/>
        <v>46267.574441267956</v>
      </c>
    </row>
    <row r="76" spans="1:18" x14ac:dyDescent="0.4">
      <c r="A76" s="1">
        <f t="shared" si="21"/>
        <v>43949</v>
      </c>
      <c r="B76">
        <v>14097</v>
      </c>
      <c r="C76">
        <f t="shared" si="10"/>
        <v>76</v>
      </c>
      <c r="D76">
        <f t="shared" si="0"/>
        <v>14063</v>
      </c>
      <c r="E76">
        <f t="shared" si="22"/>
        <v>14109.824333944323</v>
      </c>
      <c r="F76">
        <f t="shared" si="11"/>
        <v>2192.5182493295138</v>
      </c>
      <c r="I76">
        <f t="shared" si="16"/>
        <v>14247.227639968829</v>
      </c>
      <c r="J76">
        <f t="shared" si="6"/>
        <v>33939.823328484461</v>
      </c>
      <c r="M76">
        <f t="shared" si="17"/>
        <v>13940.277431969163</v>
      </c>
      <c r="N76">
        <f t="shared" si="19"/>
        <v>15060.828704083306</v>
      </c>
      <c r="Q76">
        <f t="shared" si="18"/>
        <v>14236.460370701276</v>
      </c>
      <c r="R76">
        <f t="shared" si="20"/>
        <v>30088.500203823976</v>
      </c>
    </row>
    <row r="77" spans="1:18" x14ac:dyDescent="0.4">
      <c r="A77" s="1">
        <f t="shared" si="21"/>
        <v>43950</v>
      </c>
      <c r="B77">
        <v>14315</v>
      </c>
      <c r="C77">
        <f t="shared" si="10"/>
        <v>77</v>
      </c>
      <c r="D77">
        <f t="shared" si="0"/>
        <v>14281</v>
      </c>
      <c r="E77">
        <f t="shared" si="22"/>
        <v>14386.231349641161</v>
      </c>
      <c r="F77">
        <f t="shared" si="11"/>
        <v>11073.636947300212</v>
      </c>
      <c r="I77">
        <f t="shared" si="16"/>
        <v>14485.492656567814</v>
      </c>
      <c r="J77">
        <f t="shared" si="6"/>
        <v>41817.246590162031</v>
      </c>
      <c r="M77">
        <f t="shared" si="17"/>
        <v>14077.710892779609</v>
      </c>
      <c r="N77">
        <f t="shared" si="19"/>
        <v>41326.461114463666</v>
      </c>
      <c r="Q77">
        <f t="shared" si="18"/>
        <v>14463.311287583741</v>
      </c>
      <c r="R77">
        <f t="shared" si="20"/>
        <v>33237.405580441671</v>
      </c>
    </row>
    <row r="78" spans="1:18" x14ac:dyDescent="0.4">
      <c r="A78" s="1">
        <f t="shared" si="21"/>
        <v>43951</v>
      </c>
      <c r="B78">
        <v>14496</v>
      </c>
      <c r="C78">
        <f t="shared" si="10"/>
        <v>78</v>
      </c>
      <c r="D78">
        <f t="shared" si="0"/>
        <v>14462</v>
      </c>
      <c r="E78">
        <f t="shared" si="22"/>
        <v>14641.452974989332</v>
      </c>
      <c r="F78">
        <f t="shared" si="11"/>
        <v>32203.370232521738</v>
      </c>
      <c r="I78">
        <f t="shared" si="16"/>
        <v>14700.283032418971</v>
      </c>
      <c r="J78">
        <f t="shared" si="6"/>
        <v>56778.803538780303</v>
      </c>
      <c r="M78">
        <f t="shared" si="17"/>
        <v>14196.308602724641</v>
      </c>
      <c r="N78">
        <f t="shared" si="19"/>
        <v>70591.918586132713</v>
      </c>
      <c r="Q78">
        <f t="shared" si="18"/>
        <v>14667.460723118376</v>
      </c>
      <c r="R78">
        <f t="shared" si="20"/>
        <v>42214.108744326106</v>
      </c>
    </row>
    <row r="79" spans="1:18" x14ac:dyDescent="0.4">
      <c r="A79" s="1">
        <f t="shared" si="21"/>
        <v>43952</v>
      </c>
      <c r="B79">
        <v>14785</v>
      </c>
      <c r="C79">
        <f t="shared" si="10"/>
        <v>79</v>
      </c>
      <c r="D79">
        <f t="shared" si="0"/>
        <v>14751</v>
      </c>
      <c r="E79">
        <f t="shared" si="22"/>
        <v>14876.292381141064</v>
      </c>
      <c r="F79">
        <f t="shared" si="11"/>
        <v>15698.180771997586</v>
      </c>
      <c r="I79">
        <f t="shared" si="16"/>
        <v>14893.203879577093</v>
      </c>
      <c r="J79">
        <f t="shared" si="6"/>
        <v>20221.943366776417</v>
      </c>
      <c r="M79">
        <f t="shared" si="17"/>
        <v>14298.913133584272</v>
      </c>
      <c r="N79">
        <f t="shared" si="19"/>
        <v>204382.53478559217</v>
      </c>
      <c r="Q79">
        <f t="shared" si="18"/>
        <v>14850.77495310359</v>
      </c>
      <c r="R79">
        <f t="shared" si="20"/>
        <v>9955.0412668235294</v>
      </c>
    </row>
    <row r="80" spans="1:18" x14ac:dyDescent="0.4">
      <c r="A80" s="1">
        <f t="shared" si="21"/>
        <v>43953</v>
      </c>
      <c r="B80">
        <v>15088</v>
      </c>
      <c r="C80">
        <f t="shared" si="10"/>
        <v>80</v>
      </c>
      <c r="D80">
        <f t="shared" si="0"/>
        <v>15054</v>
      </c>
      <c r="E80">
        <f t="shared" si="22"/>
        <v>15091.684773414678</v>
      </c>
      <c r="F80">
        <f t="shared" si="11"/>
        <v>1420.1421473155985</v>
      </c>
      <c r="I80">
        <f t="shared" si="16"/>
        <v>15065.912872965797</v>
      </c>
      <c r="J80">
        <f t="shared" si="6"/>
        <v>141.91654229921346</v>
      </c>
      <c r="M80">
        <f t="shared" si="17"/>
        <v>14388.048997257154</v>
      </c>
      <c r="N80">
        <f t="shared" si="19"/>
        <v>443490.738054202</v>
      </c>
      <c r="Q80">
        <f t="shared" si="18"/>
        <v>15015.120071883055</v>
      </c>
      <c r="R80">
        <f t="shared" si="20"/>
        <v>1511.6488103788056</v>
      </c>
    </row>
    <row r="81" spans="1:18" x14ac:dyDescent="0.4">
      <c r="A81" s="1">
        <f t="shared" si="21"/>
        <v>43954</v>
      </c>
      <c r="B81">
        <v>15275</v>
      </c>
      <c r="C81">
        <f t="shared" ref="C81:C144" si="23">C80+1</f>
        <v>81</v>
      </c>
      <c r="D81">
        <f t="shared" si="0"/>
        <v>15241</v>
      </c>
      <c r="E81">
        <f t="shared" si="22"/>
        <v>15288.659681225665</v>
      </c>
      <c r="F81">
        <f t="shared" si="11"/>
        <v>2271.4452145319883</v>
      </c>
      <c r="I81">
        <f t="shared" si="16"/>
        <v>15220.07285154471</v>
      </c>
      <c r="J81">
        <f t="shared" si="6"/>
        <v>437.94554246974997</v>
      </c>
      <c r="M81">
        <f t="shared" si="17"/>
        <v>14465.931549143168</v>
      </c>
      <c r="N81">
        <f t="shared" si="19"/>
        <v>600731.10351360939</v>
      </c>
      <c r="Q81">
        <f t="shared" si="18"/>
        <v>15162.317805354771</v>
      </c>
      <c r="R81">
        <f t="shared" si="20"/>
        <v>6190.8877541897309</v>
      </c>
    </row>
    <row r="82" spans="1:18" x14ac:dyDescent="0.4">
      <c r="A82" s="1">
        <f t="shared" si="21"/>
        <v>43955</v>
      </c>
      <c r="B82">
        <v>15426</v>
      </c>
      <c r="C82">
        <f t="shared" si="23"/>
        <v>82</v>
      </c>
      <c r="D82">
        <f t="shared" si="0"/>
        <v>15392</v>
      </c>
      <c r="E82">
        <f t="shared" si="22"/>
        <v>15468.307444343845</v>
      </c>
      <c r="F82">
        <f t="shared" si="11"/>
        <v>5822.8260622890657</v>
      </c>
      <c r="I82">
        <f t="shared" si="16"/>
        <v>15357.314656529004</v>
      </c>
      <c r="J82">
        <f t="shared" si="6"/>
        <v>1203.0730517009354</v>
      </c>
      <c r="M82">
        <f t="shared" si="17"/>
        <v>14534.486743273752</v>
      </c>
      <c r="N82">
        <f t="shared" si="19"/>
        <v>735328.98546125623</v>
      </c>
      <c r="Q82">
        <f t="shared" si="18"/>
        <v>15294.11322356267</v>
      </c>
      <c r="R82">
        <f t="shared" si="20"/>
        <v>9581.8210012918044</v>
      </c>
    </row>
    <row r="83" spans="1:18" x14ac:dyDescent="0.4">
      <c r="A83" s="1">
        <f t="shared" si="21"/>
        <v>43956</v>
      </c>
      <c r="B83">
        <v>15543</v>
      </c>
      <c r="C83">
        <f t="shared" si="23"/>
        <v>83</v>
      </c>
      <c r="D83">
        <f t="shared" si="0"/>
        <v>15509</v>
      </c>
      <c r="E83">
        <f t="shared" si="22"/>
        <v>15631.750264171256</v>
      </c>
      <c r="F83">
        <f t="shared" si="11"/>
        <v>15067.627354113203</v>
      </c>
      <c r="I83">
        <f t="shared" si="16"/>
        <v>15479.209255798505</v>
      </c>
      <c r="J83">
        <f t="shared" si="6"/>
        <v>887.48844007889704</v>
      </c>
      <c r="M83">
        <f t="shared" si="17"/>
        <v>14595.376884965948</v>
      </c>
      <c r="N83">
        <f t="shared" si="19"/>
        <v>834707.19632452424</v>
      </c>
      <c r="Q83">
        <f t="shared" si="18"/>
        <v>15412.152653735051</v>
      </c>
      <c r="R83">
        <f t="shared" si="20"/>
        <v>9379.4084785629329</v>
      </c>
    </row>
    <row r="84" spans="1:18" x14ac:dyDescent="0.4">
      <c r="A84" s="1">
        <f t="shared" si="21"/>
        <v>43957</v>
      </c>
      <c r="B84">
        <v>15641</v>
      </c>
      <c r="C84">
        <f t="shared" si="23"/>
        <v>84</v>
      </c>
      <c r="D84">
        <f t="shared" si="0"/>
        <v>15607</v>
      </c>
      <c r="E84">
        <f t="shared" si="22"/>
        <v>15780.117884902464</v>
      </c>
      <c r="F84">
        <f t="shared" si="11"/>
        <v>29969.802073102644</v>
      </c>
      <c r="I84">
        <f t="shared" si="16"/>
        <v>15587.247955615368</v>
      </c>
      <c r="J84">
        <f t="shared" si="6"/>
        <v>390.14325737245343</v>
      </c>
      <c r="M84">
        <f t="shared" si="17"/>
        <v>14650.028942724517</v>
      </c>
      <c r="N84">
        <f t="shared" si="19"/>
        <v>915793.60446295573</v>
      </c>
      <c r="Q84">
        <f t="shared" si="18"/>
        <v>15517.970010575891</v>
      </c>
      <c r="R84">
        <f t="shared" si="20"/>
        <v>7926.3390168569358</v>
      </c>
    </row>
    <row r="85" spans="1:18" x14ac:dyDescent="0.4">
      <c r="A85" s="1">
        <f t="shared" si="21"/>
        <v>43958</v>
      </c>
      <c r="B85">
        <v>15729</v>
      </c>
      <c r="C85">
        <f t="shared" si="23"/>
        <v>85</v>
      </c>
      <c r="D85">
        <f t="shared" si="0"/>
        <v>15695</v>
      </c>
      <c r="E85">
        <f t="shared" si="22"/>
        <v>15914.527741512095</v>
      </c>
      <c r="F85">
        <f t="shared" si="11"/>
        <v>48192.429293400979</v>
      </c>
      <c r="I85">
        <f t="shared" si="16"/>
        <v>15682.829412286919</v>
      </c>
      <c r="J85">
        <f t="shared" si="6"/>
        <v>148.12320528179211</v>
      </c>
      <c r="M85">
        <f t="shared" si="17"/>
        <v>14699.66310842647</v>
      </c>
      <c r="N85">
        <f t="shared" si="19"/>
        <v>990695.52772725699</v>
      </c>
      <c r="Q85">
        <f t="shared" si="18"/>
        <v>15612.979831506635</v>
      </c>
      <c r="R85">
        <f t="shared" si="20"/>
        <v>6727.3080396800533</v>
      </c>
    </row>
    <row r="86" spans="1:18" x14ac:dyDescent="0.4">
      <c r="A86" s="1">
        <f t="shared" si="21"/>
        <v>43959</v>
      </c>
      <c r="B86">
        <v>15827</v>
      </c>
      <c r="C86">
        <f t="shared" si="23"/>
        <v>86</v>
      </c>
      <c r="D86">
        <f t="shared" si="0"/>
        <v>15793</v>
      </c>
      <c r="E86">
        <f t="shared" si="22"/>
        <v>16036.069253756952</v>
      </c>
      <c r="F86">
        <f t="shared" si="11"/>
        <v>59082.66212196157</v>
      </c>
      <c r="I86">
        <f t="shared" si="16"/>
        <v>15767.25218021559</v>
      </c>
      <c r="J86">
        <f t="shared" si="6"/>
        <v>662.95022365046736</v>
      </c>
      <c r="M86">
        <f t="shared" si="17"/>
        <v>14745.320147139719</v>
      </c>
      <c r="N86">
        <f t="shared" si="19"/>
        <v>1097633.0740893406</v>
      </c>
      <c r="Q86">
        <f t="shared" si="18"/>
        <v>15698.47546858563</v>
      </c>
      <c r="R86">
        <f t="shared" si="20"/>
        <v>8934.8870391062883</v>
      </c>
    </row>
    <row r="87" spans="1:18" x14ac:dyDescent="0.4">
      <c r="A87" s="1">
        <f t="shared" si="21"/>
        <v>43960</v>
      </c>
      <c r="B87">
        <v>15942</v>
      </c>
      <c r="C87">
        <f t="shared" si="23"/>
        <v>87</v>
      </c>
      <c r="D87">
        <f t="shared" si="0"/>
        <v>15908</v>
      </c>
      <c r="E87">
        <f t="shared" si="22"/>
        <v>16145.791847972199</v>
      </c>
      <c r="F87">
        <f t="shared" si="11"/>
        <v>56544.962962033555</v>
      </c>
      <c r="I87">
        <f t="shared" si="16"/>
        <v>15841.711628318544</v>
      </c>
      <c r="J87">
        <f t="shared" si="6"/>
        <v>4394.1482201788349</v>
      </c>
      <c r="M87">
        <f t="shared" si="17"/>
        <v>14787.886694844343</v>
      </c>
      <c r="N87">
        <f t="shared" si="19"/>
        <v>1254653.8163867304</v>
      </c>
      <c r="Q87">
        <f t="shared" si="18"/>
        <v>15775.631098937449</v>
      </c>
      <c r="R87">
        <f t="shared" si="20"/>
        <v>17521.525968507478</v>
      </c>
    </row>
    <row r="88" spans="1:18" x14ac:dyDescent="0.4">
      <c r="A88" s="1">
        <f t="shared" si="21"/>
        <v>43961</v>
      </c>
      <c r="B88">
        <v>16008</v>
      </c>
      <c r="C88">
        <f t="shared" si="23"/>
        <v>88</v>
      </c>
      <c r="D88">
        <f t="shared" si="0"/>
        <v>15974</v>
      </c>
      <c r="E88">
        <f t="shared" si="22"/>
        <v>16244.696239842222</v>
      </c>
      <c r="F88">
        <f t="shared" si="11"/>
        <v>73276.454264717773</v>
      </c>
      <c r="I88">
        <f t="shared" si="16"/>
        <v>15907.300192032952</v>
      </c>
      <c r="J88">
        <f t="shared" si="6"/>
        <v>4448.8643828411332</v>
      </c>
      <c r="M88">
        <f t="shared" si="17"/>
        <v>14828.118091000875</v>
      </c>
      <c r="N88">
        <f t="shared" si="19"/>
        <v>1313045.3493714784</v>
      </c>
      <c r="Q88">
        <f t="shared" si="18"/>
        <v>15845.506438630502</v>
      </c>
      <c r="R88">
        <f t="shared" si="20"/>
        <v>16510.595313416925</v>
      </c>
    </row>
    <row r="89" spans="1:18" x14ac:dyDescent="0.4">
      <c r="A89" s="1">
        <f t="shared" si="21"/>
        <v>43962</v>
      </c>
      <c r="B89">
        <v>16044</v>
      </c>
      <c r="C89">
        <f t="shared" si="23"/>
        <v>89</v>
      </c>
      <c r="D89">
        <f t="shared" si="0"/>
        <v>16010</v>
      </c>
      <c r="E89">
        <f t="shared" si="22"/>
        <v>16333.728499938405</v>
      </c>
      <c r="F89">
        <f t="shared" si="11"/>
        <v>104800.14167236965</v>
      </c>
      <c r="I89">
        <f t="shared" si="16"/>
        <v>15965.010079504205</v>
      </c>
      <c r="J89">
        <f t="shared" si="6"/>
        <v>2024.0929462179236</v>
      </c>
      <c r="M89">
        <f t="shared" si="17"/>
        <v>14866.658618294236</v>
      </c>
      <c r="N89">
        <f t="shared" si="19"/>
        <v>1307229.5151208465</v>
      </c>
      <c r="Q89">
        <f t="shared" si="18"/>
        <v>15909.053259735123</v>
      </c>
      <c r="R89">
        <f t="shared" si="20"/>
        <v>10190.244370104541</v>
      </c>
    </row>
    <row r="90" spans="1:18" x14ac:dyDescent="0.4">
      <c r="A90" s="1">
        <f t="shared" si="21"/>
        <v>43963</v>
      </c>
      <c r="B90">
        <v>16118</v>
      </c>
      <c r="C90">
        <f t="shared" si="23"/>
        <v>90</v>
      </c>
      <c r="D90">
        <f t="shared" si="0"/>
        <v>16084</v>
      </c>
      <c r="E90">
        <f t="shared" si="22"/>
        <v>16413.776439041252</v>
      </c>
      <c r="F90">
        <f t="shared" si="11"/>
        <v>108752.4997467287</v>
      </c>
      <c r="I90">
        <f t="shared" si="16"/>
        <v>16015.737702014911</v>
      </c>
      <c r="J90">
        <f t="shared" si="6"/>
        <v>4659.7413262051386</v>
      </c>
      <c r="M90">
        <f t="shared" si="17"/>
        <v>14904.059202397624</v>
      </c>
      <c r="N90">
        <f t="shared" si="19"/>
        <v>1392260.2858465309</v>
      </c>
      <c r="Q90">
        <f t="shared" si="18"/>
        <v>15967.12300453127</v>
      </c>
      <c r="R90">
        <f t="shared" si="20"/>
        <v>13660.232069797639</v>
      </c>
    </row>
    <row r="91" spans="1:18" x14ac:dyDescent="0.4">
      <c r="A91" s="1">
        <f t="shared" si="21"/>
        <v>43964</v>
      </c>
      <c r="B91">
        <v>16194</v>
      </c>
      <c r="C91">
        <f t="shared" si="23"/>
        <v>91</v>
      </c>
      <c r="D91">
        <f t="shared" si="0"/>
        <v>16160</v>
      </c>
      <c r="E91">
        <f t="shared" si="22"/>
        <v>16485.667883073587</v>
      </c>
      <c r="F91">
        <f t="shared" si="11"/>
        <v>106059.57006563172</v>
      </c>
      <c r="I91">
        <f t="shared" si="16"/>
        <v>16060.289240216865</v>
      </c>
      <c r="J91">
        <f t="shared" si="6"/>
        <v>9942.2356165299643</v>
      </c>
      <c r="M91">
        <f t="shared" si="17"/>
        <v>14940.792730963798</v>
      </c>
      <c r="N91">
        <f t="shared" si="19"/>
        <v>1486466.3648707138</v>
      </c>
      <c r="Q91">
        <f t="shared" si="18"/>
        <v>16020.474958771969</v>
      </c>
      <c r="R91">
        <f t="shared" si="20"/>
        <v>19467.237129683781</v>
      </c>
    </row>
    <row r="92" spans="1:18" x14ac:dyDescent="0.4">
      <c r="A92" s="1">
        <f t="shared" si="21"/>
        <v>43965</v>
      </c>
      <c r="B92">
        <v>16283</v>
      </c>
      <c r="C92">
        <f t="shared" si="23"/>
        <v>92</v>
      </c>
      <c r="D92">
        <f t="shared" si="0"/>
        <v>16249</v>
      </c>
      <c r="E92">
        <f t="shared" si="22"/>
        <v>16550.170450601065</v>
      </c>
      <c r="F92">
        <f t="shared" si="11"/>
        <v>90703.640315248325</v>
      </c>
      <c r="I92">
        <f t="shared" si="16"/>
        <v>16099.38688378316</v>
      </c>
      <c r="J92">
        <f t="shared" si="6"/>
        <v>22384.084544113779</v>
      </c>
      <c r="M92">
        <f t="shared" si="17"/>
        <v>14977.267206692048</v>
      </c>
      <c r="N92">
        <f t="shared" si="19"/>
        <v>1617304.297574847</v>
      </c>
      <c r="Q92">
        <f t="shared" si="18"/>
        <v>16069.784586138454</v>
      </c>
      <c r="R92">
        <f t="shared" si="20"/>
        <v>32118.164565565228</v>
      </c>
    </row>
    <row r="93" spans="1:18" x14ac:dyDescent="0.4">
      <c r="A93" s="1">
        <f t="shared" si="21"/>
        <v>43966</v>
      </c>
      <c r="B93">
        <v>16346</v>
      </c>
      <c r="C93">
        <f t="shared" si="23"/>
        <v>93</v>
      </c>
      <c r="D93">
        <f t="shared" si="0"/>
        <v>16312</v>
      </c>
      <c r="E93">
        <f t="shared" si="22"/>
        <v>16607.992493764501</v>
      </c>
      <c r="F93">
        <f t="shared" si="11"/>
        <v>87611.556364928154</v>
      </c>
      <c r="I93">
        <f t="shared" si="16"/>
        <v>16133.675390418064</v>
      </c>
      <c r="J93">
        <f t="shared" si="6"/>
        <v>31799.666382549854</v>
      </c>
      <c r="M93">
        <f t="shared" si="17"/>
        <v>15013.836971476292</v>
      </c>
      <c r="N93">
        <f t="shared" si="19"/>
        <v>1685227.2486258452</v>
      </c>
      <c r="Q93">
        <f t="shared" si="18"/>
        <v>16115.65173979805</v>
      </c>
      <c r="R93">
        <f t="shared" si="20"/>
        <v>38552.639284332792</v>
      </c>
    </row>
    <row r="94" spans="1:18" x14ac:dyDescent="0.4">
      <c r="A94" s="1">
        <f t="shared" si="21"/>
        <v>43967</v>
      </c>
      <c r="B94">
        <v>16388</v>
      </c>
      <c r="C94">
        <f t="shared" si="23"/>
        <v>94</v>
      </c>
      <c r="D94">
        <f t="shared" si="0"/>
        <v>16354</v>
      </c>
      <c r="E94">
        <f t="shared" si="22"/>
        <v>16659.784912191168</v>
      </c>
      <c r="F94">
        <f t="shared" si="11"/>
        <v>93504.412523760126</v>
      </c>
      <c r="I94">
        <f t="shared" si="16"/>
        <v>16163.728700582469</v>
      </c>
      <c r="M94">
        <f t="shared" si="17"/>
        <v>15050.812239619461</v>
      </c>
      <c r="N94">
        <f t="shared" si="19"/>
        <v>1698298.3388056445</v>
      </c>
      <c r="Q94">
        <f t="shared" si="18"/>
        <v>16158.608556995488</v>
      </c>
      <c r="R94">
        <f t="shared" si="20"/>
        <v>38177.815999385275</v>
      </c>
    </row>
    <row r="95" spans="1:18" x14ac:dyDescent="0.4">
      <c r="A95" s="1">
        <f t="shared" si="21"/>
        <v>43968</v>
      </c>
      <c r="B95">
        <v>16414</v>
      </c>
      <c r="C95">
        <f t="shared" si="23"/>
        <v>95</v>
      </c>
      <c r="D95">
        <f t="shared" si="0"/>
        <v>16380</v>
      </c>
      <c r="E95">
        <f t="shared" si="22"/>
        <v>16706.143596172395</v>
      </c>
      <c r="F95">
        <f t="shared" si="11"/>
        <v>106369.645324262</v>
      </c>
      <c r="I95">
        <f t="shared" si="16"/>
        <v>16190.056417931179</v>
      </c>
      <c r="M95">
        <f t="shared" si="17"/>
        <v>15088.467166449233</v>
      </c>
      <c r="N95">
        <f t="shared" si="19"/>
        <v>1668057.0601396745</v>
      </c>
      <c r="Q95">
        <f t="shared" si="18"/>
        <v>16199.12691219453</v>
      </c>
      <c r="R95">
        <f t="shared" si="20"/>
        <v>32715.07389228536</v>
      </c>
    </row>
    <row r="96" spans="1:18" x14ac:dyDescent="0.4">
      <c r="A96" s="1">
        <f t="shared" si="21"/>
        <v>43969</v>
      </c>
      <c r="B96">
        <v>16435</v>
      </c>
      <c r="C96">
        <f t="shared" si="23"/>
        <v>96</v>
      </c>
      <c r="D96">
        <f t="shared" si="0"/>
        <v>16401</v>
      </c>
      <c r="E96">
        <f t="shared" si="22"/>
        <v>16747.612298498334</v>
      </c>
      <c r="F96">
        <f t="shared" si="11"/>
        <v>120140.08547029817</v>
      </c>
      <c r="I96">
        <f t="shared" si="16"/>
        <v>16213.110024121339</v>
      </c>
      <c r="M96">
        <f t="shared" si="17"/>
        <v>15127.046660166745</v>
      </c>
      <c r="N96">
        <f t="shared" si="19"/>
        <v>1622957.1120723051</v>
      </c>
      <c r="Q96">
        <f t="shared" si="18"/>
        <v>16237.625356861039</v>
      </c>
      <c r="R96">
        <f t="shared" si="20"/>
        <v>26691.274020782821</v>
      </c>
    </row>
    <row r="97" spans="1:18" x14ac:dyDescent="0.4">
      <c r="A97" s="1">
        <f t="shared" si="21"/>
        <v>43970</v>
      </c>
      <c r="B97">
        <v>16480</v>
      </c>
      <c r="C97">
        <f t="shared" si="23"/>
        <v>97</v>
      </c>
      <c r="D97">
        <f t="shared" si="0"/>
        <v>16446</v>
      </c>
      <c r="E97">
        <f t="shared" si="22"/>
        <v>16784.68577288833</v>
      </c>
      <c r="F97">
        <f t="shared" si="11"/>
        <v>114708.05275696522</v>
      </c>
      <c r="I97">
        <f t="shared" si="16"/>
        <v>16233.288742421275</v>
      </c>
      <c r="M97">
        <f t="shared" si="17"/>
        <v>15166.772123191126</v>
      </c>
      <c r="N97">
        <f t="shared" si="19"/>
        <v>1636423.9608049409</v>
      </c>
      <c r="Q97">
        <f t="shared" si="18"/>
        <v>16274.475512757441</v>
      </c>
      <c r="R97">
        <f t="shared" si="20"/>
        <v>29420.649723822851</v>
      </c>
    </row>
    <row r="98" spans="1:18" x14ac:dyDescent="0.4">
      <c r="A98" s="1">
        <f t="shared" si="21"/>
        <v>43971</v>
      </c>
      <c r="B98">
        <v>16512</v>
      </c>
      <c r="C98">
        <f t="shared" si="23"/>
        <v>98</v>
      </c>
      <c r="D98">
        <f t="shared" si="0"/>
        <v>16478</v>
      </c>
      <c r="E98">
        <f t="shared" ref="E98:E161" si="24">$H$3/(1+EXP(-$H$1*(C98-$H$2)))</f>
        <v>16817.813050587181</v>
      </c>
      <c r="F98">
        <f t="shared" si="11"/>
        <v>115472.90934936627</v>
      </c>
      <c r="I98">
        <f t="shared" ref="I98:I161" si="25">$L$3/(1+EXP(-$L$1*(C98-$L$2)))+$L$6/(1+EXP(-$L$4*(C98-$L$5)))</f>
        <v>16250.944999526504</v>
      </c>
      <c r="M98">
        <f t="shared" si="17"/>
        <v>15207.846287023518</v>
      </c>
      <c r="N98">
        <f t="shared" si="19"/>
        <v>1613290.4545879434</v>
      </c>
      <c r="Q98">
        <f t="shared" si="18"/>
        <v>16310.007913457297</v>
      </c>
      <c r="R98">
        <f t="shared" si="20"/>
        <v>28221.341140971002</v>
      </c>
    </row>
    <row r="99" spans="1:18" x14ac:dyDescent="0.4">
      <c r="A99" s="1">
        <f t="shared" si="21"/>
        <v>43972</v>
      </c>
      <c r="B99">
        <v>16550</v>
      </c>
      <c r="C99">
        <f t="shared" si="23"/>
        <v>99</v>
      </c>
      <c r="D99">
        <f t="shared" si="0"/>
        <v>16516</v>
      </c>
      <c r="E99">
        <f t="shared" si="24"/>
        <v>16847.400755438826</v>
      </c>
      <c r="F99">
        <f t="shared" si="11"/>
        <v>109826.46070542476</v>
      </c>
      <c r="I99">
        <f t="shared" si="25"/>
        <v>16266.389461137753</v>
      </c>
      <c r="M99">
        <f t="shared" si="17"/>
        <v>15250.45728318442</v>
      </c>
      <c r="N99">
        <f t="shared" si="19"/>
        <v>1601598.3680849599</v>
      </c>
      <c r="Q99">
        <f t="shared" si="18"/>
        <v>16344.517308124159</v>
      </c>
      <c r="R99">
        <f t="shared" si="20"/>
        <v>29406.313612984566</v>
      </c>
    </row>
    <row r="100" spans="1:18" x14ac:dyDescent="0.4">
      <c r="A100" s="1">
        <f t="shared" si="21"/>
        <v>43973</v>
      </c>
      <c r="B100">
        <v>16584</v>
      </c>
      <c r="C100">
        <f t="shared" si="23"/>
        <v>100</v>
      </c>
      <c r="D100">
        <f t="shared" si="0"/>
        <v>16550</v>
      </c>
      <c r="E100">
        <f t="shared" si="24"/>
        <v>16873.816381869015</v>
      </c>
      <c r="F100">
        <f t="shared" si="11"/>
        <v>104857.04916674005</v>
      </c>
      <c r="I100">
        <f t="shared" si="25"/>
        <v>16279.895635922852</v>
      </c>
      <c r="M100">
        <f t="shared" si="17"/>
        <v>15294.782072877128</v>
      </c>
      <c r="N100">
        <f t="shared" si="19"/>
        <v>1575572.0445706407</v>
      </c>
      <c r="Q100">
        <f t="shared" si="18"/>
        <v>16378.267454449147</v>
      </c>
      <c r="R100">
        <f t="shared" si="20"/>
        <v>29492.067201375659</v>
      </c>
    </row>
    <row r="101" spans="1:18" x14ac:dyDescent="0.4">
      <c r="A101" s="1">
        <f t="shared" si="21"/>
        <v>43974</v>
      </c>
      <c r="B101">
        <v>16608</v>
      </c>
      <c r="C101">
        <f t="shared" si="23"/>
        <v>101</v>
      </c>
      <c r="D101">
        <f t="shared" si="0"/>
        <v>16574</v>
      </c>
      <c r="E101">
        <f t="shared" si="24"/>
        <v>16897.391480121543</v>
      </c>
      <c r="F101">
        <f t="shared" si="11"/>
        <v>104582.04941520252</v>
      </c>
      <c r="I101">
        <f t="shared" si="25"/>
        <v>16291.704055972248</v>
      </c>
      <c r="M101">
        <f t="shared" si="17"/>
        <v>15340.989340080698</v>
      </c>
      <c r="N101">
        <f t="shared" si="19"/>
        <v>1520315.2874746332</v>
      </c>
      <c r="Q101">
        <f t="shared" si="18"/>
        <v>16411.495435638753</v>
      </c>
      <c r="R101">
        <f t="shared" si="20"/>
        <v>26407.733438238538</v>
      </c>
    </row>
    <row r="102" spans="1:18" x14ac:dyDescent="0.4">
      <c r="A102" s="1">
        <f t="shared" si="21"/>
        <v>43975</v>
      </c>
      <c r="B102">
        <v>16637</v>
      </c>
      <c r="C102">
        <f t="shared" si="23"/>
        <v>102</v>
      </c>
      <c r="D102">
        <f t="shared" si="0"/>
        <v>16603</v>
      </c>
      <c r="E102">
        <f t="shared" si="24"/>
        <v>16918.424709279265</v>
      </c>
      <c r="F102">
        <f t="shared" si="11"/>
        <v>99492.747223908707</v>
      </c>
      <c r="I102">
        <f t="shared" si="25"/>
        <v>16302.026051024586</v>
      </c>
      <c r="M102">
        <f t="shared" si="17"/>
        <v>15389.241936895571</v>
      </c>
      <c r="N102">
        <f t="shared" si="19"/>
        <v>1473208.6357510157</v>
      </c>
      <c r="Q102">
        <f t="shared" si="18"/>
        <v>16444.415540782691</v>
      </c>
      <c r="R102">
        <f t="shared" si="20"/>
        <v>25149.03070524631</v>
      </c>
    </row>
    <row r="103" spans="1:18" x14ac:dyDescent="0.4">
      <c r="A103" s="1">
        <f t="shared" si="21"/>
        <v>43976</v>
      </c>
      <c r="B103">
        <v>16662</v>
      </c>
      <c r="C103">
        <f t="shared" si="23"/>
        <v>103</v>
      </c>
      <c r="D103">
        <f t="shared" si="0"/>
        <v>16628</v>
      </c>
      <c r="E103">
        <f t="shared" si="24"/>
        <v>16937.184731561243</v>
      </c>
      <c r="F103">
        <f t="shared" si="11"/>
        <v>95595.198230597947</v>
      </c>
      <c r="I103">
        <f t="shared" si="25"/>
        <v>16311.047139613522</v>
      </c>
      <c r="M103">
        <f t="shared" si="17"/>
        <v>15439.698956112979</v>
      </c>
      <c r="N103">
        <f t="shared" si="19"/>
        <v>1412059.3709029828</v>
      </c>
      <c r="Q103">
        <f t="shared" si="18"/>
        <v>16477.222749820081</v>
      </c>
      <c r="R103">
        <f t="shared" si="20"/>
        <v>22733.779171817903</v>
      </c>
    </row>
    <row r="104" spans="1:18" x14ac:dyDescent="0.4">
      <c r="A104" s="1">
        <f t="shared" si="21"/>
        <v>43977</v>
      </c>
      <c r="B104">
        <v>16687</v>
      </c>
      <c r="C104">
        <f t="shared" si="23"/>
        <v>104</v>
      </c>
      <c r="D104">
        <f t="shared" si="0"/>
        <v>16653</v>
      </c>
      <c r="E104">
        <f t="shared" si="24"/>
        <v>16953.912931603674</v>
      </c>
      <c r="F104">
        <f t="shared" si="11"/>
        <v>90548.592406317519</v>
      </c>
      <c r="I104">
        <f t="shared" si="25"/>
        <v>16318.930063698483</v>
      </c>
      <c r="M104">
        <f t="shared" si="17"/>
        <v>15492.517494022884</v>
      </c>
      <c r="N104">
        <f t="shared" si="19"/>
        <v>1346719.6466789262</v>
      </c>
      <c r="Q104">
        <f t="shared" si="18"/>
        <v>16510.095864434425</v>
      </c>
      <c r="R104">
        <f t="shared" si="20"/>
        <v>20421.591961744358</v>
      </c>
    </row>
    <row r="105" spans="1:18" x14ac:dyDescent="0.4">
      <c r="A105" s="1">
        <f t="shared" si="21"/>
        <v>43978</v>
      </c>
      <c r="B105">
        <v>16733</v>
      </c>
      <c r="C105">
        <f t="shared" si="23"/>
        <v>105</v>
      </c>
      <c r="D105">
        <f t="shared" si="0"/>
        <v>16699</v>
      </c>
      <c r="E105">
        <f t="shared" si="24"/>
        <v>16968.82595235281</v>
      </c>
      <c r="F105">
        <f t="shared" si="11"/>
        <v>72806.044563101124</v>
      </c>
      <c r="I105">
        <f t="shared" si="25"/>
        <v>16325.817494946097</v>
      </c>
      <c r="M105">
        <f t="shared" si="17"/>
        <v>15547.854156237712</v>
      </c>
      <c r="N105">
        <f t="shared" si="19"/>
        <v>1325136.7536111895</v>
      </c>
      <c r="Q105">
        <f t="shared" si="18"/>
        <v>16543.200325128968</v>
      </c>
      <c r="R105">
        <f t="shared" si="20"/>
        <v>24273.538689919293</v>
      </c>
    </row>
    <row r="106" spans="1:18" x14ac:dyDescent="0.4">
      <c r="A106" s="1">
        <f t="shared" si="21"/>
        <v>43979</v>
      </c>
      <c r="B106">
        <v>16779</v>
      </c>
      <c r="C106">
        <f t="shared" si="23"/>
        <v>106</v>
      </c>
      <c r="D106">
        <f t="shared" si="0"/>
        <v>16745</v>
      </c>
      <c r="E106">
        <f t="shared" si="24"/>
        <v>16982.118045224372</v>
      </c>
      <c r="F106">
        <f t="shared" si="11"/>
        <v>56224.967371027138</v>
      </c>
      <c r="I106">
        <f t="shared" si="25"/>
        <v>16331.834441137595</v>
      </c>
      <c r="M106">
        <f t="shared" si="17"/>
        <v>15605.866350596551</v>
      </c>
      <c r="N106">
        <f t="shared" si="19"/>
        <v>1297625.471203221</v>
      </c>
      <c r="Q106">
        <f t="shared" si="18"/>
        <v>16576.690752898667</v>
      </c>
      <c r="R106">
        <f t="shared" si="20"/>
        <v>28328.002659817677</v>
      </c>
    </row>
    <row r="107" spans="1:18" x14ac:dyDescent="0.4">
      <c r="A107" s="1">
        <f t="shared" si="21"/>
        <v>43980</v>
      </c>
      <c r="B107">
        <v>16867</v>
      </c>
      <c r="C107">
        <f t="shared" si="23"/>
        <v>107</v>
      </c>
      <c r="D107">
        <f t="shared" si="0"/>
        <v>16833</v>
      </c>
      <c r="E107">
        <f t="shared" si="24"/>
        <v>16993.963236667641</v>
      </c>
      <c r="F107">
        <f t="shared" si="11"/>
        <v>25909.16355852316</v>
      </c>
      <c r="I107">
        <f t="shared" si="25"/>
        <v>16337.090380584181</v>
      </c>
      <c r="M107">
        <f t="shared" si="17"/>
        <v>15666.713403833666</v>
      </c>
      <c r="N107">
        <f t="shared" si="19"/>
        <v>1360224.424397253</v>
      </c>
      <c r="Q107">
        <f t="shared" si="18"/>
        <v>16610.71325164185</v>
      </c>
      <c r="R107">
        <f t="shared" si="20"/>
        <v>49411.39849563966</v>
      </c>
    </row>
    <row r="108" spans="1:18" x14ac:dyDescent="0.4">
      <c r="A108" s="1">
        <f t="shared" si="21"/>
        <v>43981</v>
      </c>
      <c r="B108">
        <v>16910</v>
      </c>
      <c r="C108">
        <f t="shared" si="23"/>
        <v>108</v>
      </c>
      <c r="D108">
        <f t="shared" si="0"/>
        <v>16876</v>
      </c>
      <c r="E108">
        <f t="shared" si="24"/>
        <v>17004.517316515299</v>
      </c>
      <c r="F108">
        <f t="shared" si="11"/>
        <v>16516.700644293589</v>
      </c>
      <c r="I108">
        <f t="shared" si="25"/>
        <v>16341.681151237373</v>
      </c>
      <c r="M108">
        <f t="shared" si="17"/>
        <v>15730.557532463876</v>
      </c>
      <c r="N108">
        <f t="shared" si="19"/>
        <v>1312038.446435245</v>
      </c>
      <c r="Q108">
        <f t="shared" si="18"/>
        <v>16645.407504971583</v>
      </c>
      <c r="R108">
        <f t="shared" si="20"/>
        <v>53172.898763430538</v>
      </c>
    </row>
    <row r="109" spans="1:18" x14ac:dyDescent="0.4">
      <c r="A109" s="1">
        <f t="shared" si="21"/>
        <v>43982</v>
      </c>
      <c r="B109">
        <v>16937</v>
      </c>
      <c r="C109">
        <f t="shared" si="23"/>
        <v>109</v>
      </c>
      <c r="D109">
        <f t="shared" si="0"/>
        <v>16903</v>
      </c>
      <c r="E109">
        <f t="shared" si="24"/>
        <v>17013.919655757261</v>
      </c>
      <c r="F109">
        <f t="shared" si="11"/>
        <v>12303.170033309361</v>
      </c>
      <c r="I109">
        <f t="shared" si="25"/>
        <v>16345.690619607241</v>
      </c>
      <c r="M109">
        <f t="shared" si="17"/>
        <v>15797.564693088956</v>
      </c>
      <c r="N109">
        <f t="shared" si="19"/>
        <v>1221987.2177655138</v>
      </c>
      <c r="Q109">
        <f t="shared" si="18"/>
        <v>16680.908698554507</v>
      </c>
      <c r="R109">
        <f t="shared" si="20"/>
        <v>49324.546177752716</v>
      </c>
    </row>
    <row r="110" spans="1:18" x14ac:dyDescent="0.4">
      <c r="A110" s="1">
        <f t="shared" si="21"/>
        <v>43983</v>
      </c>
      <c r="B110">
        <v>16974</v>
      </c>
      <c r="C110">
        <f t="shared" si="23"/>
        <v>110</v>
      </c>
      <c r="D110">
        <f t="shared" ref="D110:D232" si="26">B110-$B$1</f>
        <v>16940</v>
      </c>
      <c r="E110">
        <f t="shared" si="24"/>
        <v>17022.294862860694</v>
      </c>
      <c r="F110">
        <f t="shared" si="11"/>
        <v>6772.4444532603802</v>
      </c>
      <c r="I110">
        <f t="shared" si="25"/>
        <v>16349.19215281433</v>
      </c>
      <c r="M110">
        <f t="shared" si="17"/>
        <v>15867.905332915128</v>
      </c>
      <c r="N110">
        <f t="shared" si="19"/>
        <v>1149386.9751918218</v>
      </c>
      <c r="Q110">
        <f t="shared" si="18"/>
        <v>16717.349296631466</v>
      </c>
      <c r="R110">
        <f t="shared" si="20"/>
        <v>49573.335710502855</v>
      </c>
    </row>
    <row r="111" spans="1:18" x14ac:dyDescent="0.4">
      <c r="A111" s="1">
        <f t="shared" si="21"/>
        <v>43984</v>
      </c>
      <c r="B111">
        <v>17024</v>
      </c>
      <c r="C111">
        <f t="shared" si="23"/>
        <v>111</v>
      </c>
      <c r="D111">
        <f t="shared" si="26"/>
        <v>16990</v>
      </c>
      <c r="E111">
        <f t="shared" si="24"/>
        <v>17029.754288644122</v>
      </c>
      <c r="F111">
        <f t="shared" si="11"/>
        <v>1580.4034656002013</v>
      </c>
      <c r="I111">
        <f t="shared" si="25"/>
        <v>16352.249915219529</v>
      </c>
      <c r="M111">
        <f t="shared" si="17"/>
        <v>15941.755057561828</v>
      </c>
      <c r="N111">
        <f t="shared" si="19"/>
        <v>1098817.4593472066</v>
      </c>
      <c r="Q111">
        <f t="shared" si="18"/>
        <v>16754.860699031233</v>
      </c>
      <c r="R111">
        <f t="shared" si="20"/>
        <v>55290.490860080485</v>
      </c>
    </row>
    <row r="112" spans="1:18" x14ac:dyDescent="0.4">
      <c r="A112" s="1">
        <f t="shared" si="21"/>
        <v>43985</v>
      </c>
      <c r="B112">
        <v>17054</v>
      </c>
      <c r="C112">
        <f t="shared" si="23"/>
        <v>112</v>
      </c>
      <c r="D112">
        <f t="shared" si="26"/>
        <v>17020</v>
      </c>
      <c r="E112">
        <f t="shared" si="24"/>
        <v>17036.397390143207</v>
      </c>
      <c r="F112">
        <f t="shared" si="11"/>
        <v>268.87440350855201</v>
      </c>
      <c r="I112">
        <f t="shared" si="25"/>
        <v>16354.920009184607</v>
      </c>
      <c r="M112">
        <f t="shared" si="17"/>
        <v>16019.295230122931</v>
      </c>
      <c r="N112">
        <f t="shared" si="19"/>
        <v>1001410.0364547183</v>
      </c>
      <c r="Q112">
        <f t="shared" si="18"/>
        <v>16793.57480281722</v>
      </c>
      <c r="R112">
        <f t="shared" si="20"/>
        <v>51268.369919260716</v>
      </c>
    </row>
    <row r="113" spans="1:18" x14ac:dyDescent="0.4">
      <c r="A113" s="1">
        <f t="shared" si="21"/>
        <v>43986</v>
      </c>
      <c r="B113">
        <v>17108</v>
      </c>
      <c r="C113">
        <f t="shared" si="23"/>
        <v>113</v>
      </c>
      <c r="D113">
        <f t="shared" si="26"/>
        <v>17074</v>
      </c>
      <c r="E113">
        <f t="shared" si="24"/>
        <v>17042.312963994398</v>
      </c>
      <c r="F113">
        <f t="shared" si="11"/>
        <v>1004.0682508203074</v>
      </c>
      <c r="I113">
        <f t="shared" si="25"/>
        <v>16357.251477672215</v>
      </c>
      <c r="M113">
        <f t="shared" si="17"/>
        <v>16100.71351281675</v>
      </c>
      <c r="N113">
        <f t="shared" si="19"/>
        <v>947286.58613351034</v>
      </c>
      <c r="Q113">
        <f t="shared" si="18"/>
        <v>16833.625490731225</v>
      </c>
      <c r="R113">
        <f t="shared" si="20"/>
        <v>57779.904706204397</v>
      </c>
    </row>
    <row r="114" spans="1:18" x14ac:dyDescent="0.4">
      <c r="A114" s="1">
        <f t="shared" si="21"/>
        <v>43987</v>
      </c>
      <c r="B114">
        <v>17161</v>
      </c>
      <c r="C114">
        <f t="shared" si="23"/>
        <v>114</v>
      </c>
      <c r="D114">
        <f t="shared" si="26"/>
        <v>17127</v>
      </c>
      <c r="E114">
        <f t="shared" si="24"/>
        <v>17047.580259701743</v>
      </c>
      <c r="F114">
        <f t="shared" si="11"/>
        <v>6307.4951490426247</v>
      </c>
      <c r="I114">
        <f t="shared" si="25"/>
        <v>16359.287184635943</v>
      </c>
      <c r="M114">
        <f t="shared" si="17"/>
        <v>16186.204360347474</v>
      </c>
      <c r="N114">
        <f t="shared" si="19"/>
        <v>885096.43558920559</v>
      </c>
      <c r="Q114">
        <f t="shared" si="18"/>
        <v>16875.150066823946</v>
      </c>
      <c r="R114">
        <f t="shared" si="20"/>
        <v>63428.388840782885</v>
      </c>
    </row>
    <row r="115" spans="1:18" x14ac:dyDescent="0.4">
      <c r="A115" s="1">
        <f t="shared" si="21"/>
        <v>43988</v>
      </c>
      <c r="B115">
        <v>17201</v>
      </c>
      <c r="C115">
        <f t="shared" si="23"/>
        <v>115</v>
      </c>
      <c r="D115">
        <f t="shared" si="26"/>
        <v>17167</v>
      </c>
      <c r="E115">
        <f t="shared" si="24"/>
        <v>17052.269982813632</v>
      </c>
      <c r="F115">
        <f t="shared" si="11"/>
        <v>13162.976843584311</v>
      </c>
      <c r="I115">
        <f t="shared" si="25"/>
        <v>16361.06458750156</v>
      </c>
      <c r="M115">
        <f t="shared" si="17"/>
        <v>16275.969472228269</v>
      </c>
      <c r="N115">
        <f t="shared" si="19"/>
        <v>793935.40142116894</v>
      </c>
      <c r="Q115">
        <f t="shared" si="18"/>
        <v>16918.290658087528</v>
      </c>
      <c r="R115">
        <f t="shared" si="20"/>
        <v>61856.336754534976</v>
      </c>
    </row>
    <row r="116" spans="1:18" x14ac:dyDescent="0.4">
      <c r="A116" s="1">
        <f t="shared" si="21"/>
        <v>43989</v>
      </c>
      <c r="B116">
        <v>17235</v>
      </c>
      <c r="C116">
        <f t="shared" si="23"/>
        <v>116</v>
      </c>
      <c r="D116">
        <f t="shared" si="26"/>
        <v>17201</v>
      </c>
      <c r="E116">
        <f t="shared" si="24"/>
        <v>17056.445197577013</v>
      </c>
      <c r="F116">
        <f t="shared" si="11"/>
        <v>20896.090903548677</v>
      </c>
      <c r="I116">
        <f t="shared" si="25"/>
        <v>16362.616414512566</v>
      </c>
      <c r="M116">
        <f t="shared" si="17"/>
        <v>16370.218209725683</v>
      </c>
      <c r="N116">
        <f t="shared" si="19"/>
        <v>690198.38305139961</v>
      </c>
      <c r="Q116">
        <f t="shared" si="18"/>
        <v>16963.195599519953</v>
      </c>
      <c r="R116">
        <f t="shared" si="20"/>
        <v>56550.932887674462</v>
      </c>
    </row>
    <row r="117" spans="1:18" x14ac:dyDescent="0.4">
      <c r="A117" s="1">
        <f t="shared" si="21"/>
        <v>43990</v>
      </c>
      <c r="B117">
        <v>17263</v>
      </c>
      <c r="C117">
        <f t="shared" si="23"/>
        <v>117</v>
      </c>
      <c r="D117">
        <f t="shared" si="26"/>
        <v>17229</v>
      </c>
      <c r="E117">
        <f t="shared" si="24"/>
        <v>17060.162138100073</v>
      </c>
      <c r="F117">
        <f t="shared" si="11"/>
        <v>28506.223610938752</v>
      </c>
      <c r="I117">
        <f t="shared" si="25"/>
        <v>16363.971258311616</v>
      </c>
      <c r="M117">
        <f t="shared" si="17"/>
        <v>16469.16798172655</v>
      </c>
      <c r="N117">
        <f t="shared" si="19"/>
        <v>577344.6959935039</v>
      </c>
      <c r="Q117">
        <f t="shared" si="18"/>
        <v>17010.020818839508</v>
      </c>
      <c r="R117">
        <f t="shared" si="20"/>
        <v>47951.881781719516</v>
      </c>
    </row>
    <row r="118" spans="1:18" x14ac:dyDescent="0.4">
      <c r="A118" s="1">
        <f t="shared" si="21"/>
        <v>43991</v>
      </c>
      <c r="B118">
        <v>17307</v>
      </c>
      <c r="C118">
        <f t="shared" si="23"/>
        <v>118</v>
      </c>
      <c r="D118">
        <f t="shared" si="26"/>
        <v>17273</v>
      </c>
      <c r="E118">
        <f t="shared" si="24"/>
        <v>17063.470936473692</v>
      </c>
      <c r="F118">
        <f t="shared" si="11"/>
        <v>43902.428462211683</v>
      </c>
      <c r="I118">
        <f t="shared" si="25"/>
        <v>16365.154095853864</v>
      </c>
      <c r="M118">
        <f t="shared" si="17"/>
        <v>16573.044602660393</v>
      </c>
      <c r="N118">
        <f t="shared" si="19"/>
        <v>489937.55826484691</v>
      </c>
      <c r="Q118">
        <f t="shared" si="18"/>
        <v>17058.931236010038</v>
      </c>
      <c r="R118">
        <f t="shared" si="20"/>
        <v>45825.435716190252</v>
      </c>
    </row>
    <row r="119" spans="1:18" x14ac:dyDescent="0.4">
      <c r="A119" s="1">
        <f t="shared" si="21"/>
        <v>43992</v>
      </c>
      <c r="B119">
        <v>17348</v>
      </c>
      <c r="C119">
        <f t="shared" si="23"/>
        <v>119</v>
      </c>
      <c r="D119">
        <f t="shared" si="26"/>
        <v>17314</v>
      </c>
      <c r="E119">
        <f t="shared" si="24"/>
        <v>17066.416275702442</v>
      </c>
      <c r="F119">
        <f t="shared" si="11"/>
        <v>61297.70053704903</v>
      </c>
      <c r="I119">
        <f t="shared" si="25"/>
        <v>16366.186743595004</v>
      </c>
      <c r="M119">
        <f t="shared" si="17"/>
        <v>16682.082624597584</v>
      </c>
      <c r="N119">
        <f t="shared" si="19"/>
        <v>399319.56933547783</v>
      </c>
      <c r="Q119">
        <f t="shared" si="18"/>
        <v>17110.102191812399</v>
      </c>
      <c r="R119">
        <f t="shared" si="20"/>
        <v>41574.316183707808</v>
      </c>
    </row>
    <row r="120" spans="1:18" x14ac:dyDescent="0.4">
      <c r="A120" s="1">
        <f t="shared" si="21"/>
        <v>43993</v>
      </c>
      <c r="B120">
        <v>17395</v>
      </c>
      <c r="C120">
        <f t="shared" si="23"/>
        <v>120</v>
      </c>
      <c r="D120">
        <f t="shared" si="26"/>
        <v>17361</v>
      </c>
      <c r="E120">
        <f t="shared" si="24"/>
        <v>17069.037974695537</v>
      </c>
      <c r="F120">
        <f t="shared" si="11"/>
        <v>85241.824219883987</v>
      </c>
      <c r="I120">
        <f t="shared" si="25"/>
        <v>16367.088255859575</v>
      </c>
      <c r="M120">
        <f t="shared" si="17"/>
        <v>16796.525644757199</v>
      </c>
      <c r="N120">
        <f t="shared" si="19"/>
        <v>318631.29772677569</v>
      </c>
      <c r="Q120">
        <f t="shared" si="18"/>
        <v>17163.720918879088</v>
      </c>
      <c r="R120">
        <f t="shared" si="20"/>
        <v>38919.035847911553</v>
      </c>
    </row>
    <row r="121" spans="1:18" x14ac:dyDescent="0.4">
      <c r="A121" s="1">
        <f t="shared" si="21"/>
        <v>43994</v>
      </c>
      <c r="B121">
        <v>17451</v>
      </c>
      <c r="C121">
        <f t="shared" si="23"/>
        <v>121</v>
      </c>
      <c r="D121">
        <f t="shared" si="26"/>
        <v>17417</v>
      </c>
      <c r="E121">
        <f t="shared" si="24"/>
        <v>17071.371511980651</v>
      </c>
      <c r="F121">
        <f t="shared" si="11"/>
        <v>119459.05173054119</v>
      </c>
      <c r="I121">
        <f t="shared" si="25"/>
        <v>16367.875273366108</v>
      </c>
      <c r="M121">
        <f t="shared" si="17"/>
        <v>16916.626588873962</v>
      </c>
      <c r="N121">
        <f t="shared" si="19"/>
        <v>250373.55056190732</v>
      </c>
      <c r="Q121">
        <f t="shared" si="18"/>
        <v>17219.988067870185</v>
      </c>
      <c r="R121">
        <f t="shared" si="20"/>
        <v>38813.701401522929</v>
      </c>
    </row>
    <row r="122" spans="1:18" x14ac:dyDescent="0.4">
      <c r="A122" s="1">
        <f t="shared" si="21"/>
        <v>43995</v>
      </c>
      <c r="B122">
        <v>17491</v>
      </c>
      <c r="C122">
        <f t="shared" si="23"/>
        <v>122</v>
      </c>
      <c r="D122">
        <f t="shared" si="26"/>
        <v>17457</v>
      </c>
      <c r="E122">
        <f t="shared" si="24"/>
        <v>17073.448494237753</v>
      </c>
      <c r="F122">
        <f t="shared" si="11"/>
        <v>147111.75757248697</v>
      </c>
      <c r="I122">
        <f t="shared" si="25"/>
        <v>16368.562328057156</v>
      </c>
      <c r="M122">
        <f t="shared" si="17"/>
        <v>17042.647970171551</v>
      </c>
      <c r="N122">
        <f t="shared" si="19"/>
        <v>171687.60462295613</v>
      </c>
      <c r="Q122">
        <f t="shared" si="18"/>
        <v>17279.119300779803</v>
      </c>
      <c r="R122">
        <f t="shared" si="20"/>
        <v>31641.54315506624</v>
      </c>
    </row>
    <row r="123" spans="1:18" x14ac:dyDescent="0.4">
      <c r="A123" s="1">
        <f t="shared" si="21"/>
        <v>43996</v>
      </c>
      <c r="B123">
        <v>17565</v>
      </c>
      <c r="C123">
        <f t="shared" si="23"/>
        <v>123</v>
      </c>
      <c r="D123">
        <f t="shared" si="26"/>
        <v>17531</v>
      </c>
      <c r="E123">
        <f t="shared" si="24"/>
        <v>17075.297075212649</v>
      </c>
      <c r="F123">
        <f t="shared" si="11"/>
        <v>207665.15565974577</v>
      </c>
      <c r="I123">
        <f t="shared" si="25"/>
        <v>16369.162109644953</v>
      </c>
      <c r="M123">
        <f t="shared" si="17"/>
        <v>17174.862123052986</v>
      </c>
      <c r="N123">
        <f t="shared" si="19"/>
        <v>126834.18739632639</v>
      </c>
      <c r="Q123">
        <f t="shared" si="18"/>
        <v>17341.346962689906</v>
      </c>
      <c r="R123">
        <f t="shared" si="20"/>
        <v>35968.274560943937</v>
      </c>
    </row>
    <row r="124" spans="1:18" x14ac:dyDescent="0.4">
      <c r="A124" s="1">
        <f t="shared" si="21"/>
        <v>43997</v>
      </c>
      <c r="B124">
        <v>17637</v>
      </c>
      <c r="C124">
        <f t="shared" si="23"/>
        <v>124</v>
      </c>
      <c r="D124">
        <f t="shared" si="26"/>
        <v>17603</v>
      </c>
      <c r="E124">
        <f t="shared" si="24"/>
        <v>17076.942330064063</v>
      </c>
      <c r="F124">
        <f t="shared" si="11"/>
        <v>276736.67209842737</v>
      </c>
      <c r="I124">
        <f t="shared" si="25"/>
        <v>16369.685698629768</v>
      </c>
      <c r="M124">
        <f t="shared" si="17"/>
        <v>17313.551410034277</v>
      </c>
      <c r="N124">
        <f t="shared" si="19"/>
        <v>83780.486233145202</v>
      </c>
      <c r="Q124">
        <f t="shared" si="18"/>
        <v>17406.921842596268</v>
      </c>
      <c r="R124">
        <f t="shared" si="20"/>
        <v>38446.643810842659</v>
      </c>
    </row>
    <row r="125" spans="1:18" x14ac:dyDescent="0.4">
      <c r="A125" s="1">
        <f t="shared" si="21"/>
        <v>43998</v>
      </c>
      <c r="B125">
        <v>17688</v>
      </c>
      <c r="C125">
        <f t="shared" si="23"/>
        <v>125</v>
      </c>
      <c r="D125">
        <f t="shared" si="26"/>
        <v>17654</v>
      </c>
      <c r="E125">
        <f t="shared" si="24"/>
        <v>17078.406589726346</v>
      </c>
      <c r="F125">
        <f t="shared" si="11"/>
        <v>331307.77395045466</v>
      </c>
      <c r="I125">
        <f t="shared" si="25"/>
        <v>16370.142769969063</v>
      </c>
      <c r="M125">
        <f t="shared" si="17"/>
        <v>17459.008399904691</v>
      </c>
      <c r="N125">
        <f t="shared" si="19"/>
        <v>38021.724107728893</v>
      </c>
      <c r="Q125">
        <f t="shared" si="18"/>
        <v>17476.115033179354</v>
      </c>
      <c r="R125">
        <f t="shared" si="20"/>
        <v>31643.061420782251</v>
      </c>
    </row>
    <row r="126" spans="1:18" x14ac:dyDescent="0.4">
      <c r="A126" s="1">
        <f t="shared" si="21"/>
        <v>43999</v>
      </c>
      <c r="B126">
        <v>17728</v>
      </c>
      <c r="C126">
        <f t="shared" si="23"/>
        <v>126</v>
      </c>
      <c r="D126">
        <f t="shared" si="26"/>
        <v>17694</v>
      </c>
      <c r="E126">
        <f t="shared" si="24"/>
        <v>17079.70973943275</v>
      </c>
      <c r="F126">
        <f t="shared" si="11"/>
        <v>377352.52422777965</v>
      </c>
      <c r="I126">
        <f t="shared" si="25"/>
        <v>16370.541771064361</v>
      </c>
      <c r="M126">
        <f t="shared" si="17"/>
        <v>17611.536014586691</v>
      </c>
      <c r="N126">
        <f t="shared" si="19"/>
        <v>6800.3088902464851</v>
      </c>
      <c r="Q126">
        <f t="shared" si="18"/>
        <v>17549.219898534295</v>
      </c>
      <c r="R126">
        <f t="shared" si="20"/>
        <v>20961.277780419903</v>
      </c>
    </row>
    <row r="127" spans="1:18" x14ac:dyDescent="0.4">
      <c r="A127" s="1">
        <f t="shared" si="21"/>
        <v>44000</v>
      </c>
      <c r="B127">
        <v>17795</v>
      </c>
      <c r="C127">
        <f t="shared" si="23"/>
        <v>127</v>
      </c>
      <c r="D127">
        <f t="shared" si="26"/>
        <v>17761</v>
      </c>
      <c r="E127">
        <f t="shared" si="24"/>
        <v>17080.869485141029</v>
      </c>
      <c r="F127">
        <f t="shared" si="11"/>
        <v>462577.51724232879</v>
      </c>
      <c r="I127">
        <f t="shared" si="25"/>
        <v>16370.890077281621</v>
      </c>
      <c r="M127">
        <f t="shared" si="17"/>
        <v>17771.447641684699</v>
      </c>
      <c r="N127">
        <f t="shared" si="19"/>
        <v>109.15321677186418</v>
      </c>
      <c r="Q127">
        <f t="shared" si="18"/>
        <v>17626.554157858362</v>
      </c>
      <c r="R127">
        <f t="shared" si="20"/>
        <v>18075.684469174357</v>
      </c>
    </row>
    <row r="128" spans="1:18" x14ac:dyDescent="0.4">
      <c r="A128" s="1">
        <f t="shared" si="21"/>
        <v>44001</v>
      </c>
      <c r="B128">
        <v>17855</v>
      </c>
      <c r="C128">
        <f t="shared" si="23"/>
        <v>128</v>
      </c>
      <c r="D128">
        <f t="shared" si="26"/>
        <v>17821</v>
      </c>
      <c r="E128">
        <f t="shared" si="24"/>
        <v>17081.901591233771</v>
      </c>
      <c r="F128">
        <f t="shared" si="11"/>
        <v>546266.45784077188</v>
      </c>
      <c r="I128">
        <f t="shared" si="25"/>
        <v>16371.194127823741</v>
      </c>
      <c r="M128">
        <f t="shared" si="17"/>
        <v>17939.067209249301</v>
      </c>
      <c r="N128">
        <f t="shared" si="19"/>
        <v>13939.86589991811</v>
      </c>
      <c r="Q128">
        <f t="shared" si="18"/>
        <v>17708.462091861646</v>
      </c>
      <c r="R128">
        <f t="shared" si="20"/>
        <v>12664.780768156692</v>
      </c>
    </row>
    <row r="129" spans="1:18" x14ac:dyDescent="0.4">
      <c r="A129" s="1">
        <f t="shared" si="21"/>
        <v>44002</v>
      </c>
      <c r="B129">
        <v>17919</v>
      </c>
      <c r="C129">
        <f t="shared" si="23"/>
        <v>129</v>
      </c>
      <c r="D129">
        <f t="shared" si="26"/>
        <v>17885</v>
      </c>
      <c r="E129">
        <f t="shared" si="24"/>
        <v>17082.820092528134</v>
      </c>
      <c r="F129">
        <f t="shared" si="11"/>
        <v>643492.60395157081</v>
      </c>
      <c r="I129">
        <f t="shared" si="25"/>
        <v>16371.459544424239</v>
      </c>
      <c r="M129">
        <f t="shared" si="17"/>
        <v>18114.7292188391</v>
      </c>
      <c r="N129">
        <f t="shared" si="19"/>
        <v>52775.513988423198</v>
      </c>
      <c r="Q129">
        <f t="shared" si="18"/>
        <v>17795.316877150726</v>
      </c>
      <c r="R129">
        <f t="shared" si="20"/>
        <v>8043.0625239979336</v>
      </c>
    </row>
    <row r="130" spans="1:18" x14ac:dyDescent="0.4">
      <c r="A130" s="1">
        <f t="shared" si="21"/>
        <v>44003</v>
      </c>
      <c r="B130">
        <v>17971</v>
      </c>
      <c r="C130">
        <f t="shared" si="23"/>
        <v>130</v>
      </c>
      <c r="D130">
        <f t="shared" si="26"/>
        <v>17937</v>
      </c>
      <c r="E130">
        <f t="shared" si="24"/>
        <v>17083.637483322233</v>
      </c>
      <c r="F130">
        <f t="shared" si="11"/>
        <v>728227.58487061283</v>
      </c>
      <c r="I130">
        <f t="shared" si="25"/>
        <v>16371.69123502412</v>
      </c>
      <c r="M130">
        <f t="shared" ref="M130:M193" si="27">$P$3/(1+EXP(-$P$1*($C130-$P$2)))+$P$6/(1+EXP(-$P$4*($C130-$P$5)))+$P$9/(1+EXP(-$P$7*($C130-$P$8)))</f>
        <v>18298.778732534378</v>
      </c>
      <c r="N130">
        <f t="shared" si="19"/>
        <v>130883.85131418095</v>
      </c>
      <c r="Q130">
        <f t="shared" ref="Q130:Q193" si="28">T$3/(1+EXP(-T$1*($C130-T$2)))+T$6/(1+EXP(-T$4*($C130-T$5)))+T$9/(1+EXP(-T$7*($C130-T$8)))+T$12/(1+EXP(-T$10*($C130-T$11)))</f>
        <v>17887.523051959506</v>
      </c>
      <c r="R130">
        <f t="shared" si="20"/>
        <v>2447.9683874017314</v>
      </c>
    </row>
    <row r="131" spans="1:18" x14ac:dyDescent="0.4">
      <c r="A131" s="1">
        <f t="shared" si="21"/>
        <v>44004</v>
      </c>
      <c r="B131">
        <v>18016</v>
      </c>
      <c r="C131">
        <f t="shared" si="23"/>
        <v>131</v>
      </c>
      <c r="D131">
        <f t="shared" si="26"/>
        <v>17982</v>
      </c>
      <c r="E131">
        <f t="shared" si="24"/>
        <v>17084.364885926243</v>
      </c>
      <c r="F131">
        <f t="shared" si="11"/>
        <v>805748.79801820673</v>
      </c>
      <c r="I131">
        <f t="shared" si="25"/>
        <v>16371.893484324148</v>
      </c>
      <c r="M131">
        <f t="shared" si="27"/>
        <v>18491.571309144761</v>
      </c>
      <c r="N131">
        <f t="shared" si="19"/>
        <v>259662.91910350608</v>
      </c>
      <c r="Q131">
        <f t="shared" si="28"/>
        <v>17985.519114279705</v>
      </c>
      <c r="R131">
        <f t="shared" si="20"/>
        <v>12.384165313622296</v>
      </c>
    </row>
    <row r="132" spans="1:18" x14ac:dyDescent="0.4">
      <c r="A132" s="1">
        <f t="shared" si="21"/>
        <v>44005</v>
      </c>
      <c r="B132">
        <v>18082</v>
      </c>
      <c r="C132">
        <f t="shared" si="23"/>
        <v>132</v>
      </c>
      <c r="D132">
        <f t="shared" si="26"/>
        <v>18048</v>
      </c>
      <c r="E132">
        <f t="shared" si="24"/>
        <v>17085.012200873676</v>
      </c>
      <c r="F132">
        <f t="shared" si="11"/>
        <v>927345.50126616098</v>
      </c>
      <c r="I132">
        <f t="shared" si="25"/>
        <v>16372.070032868176</v>
      </c>
      <c r="M132">
        <f t="shared" si="27"/>
        <v>18693.472884457849</v>
      </c>
      <c r="N132">
        <f t="shared" si="19"/>
        <v>416635.24457033625</v>
      </c>
      <c r="Q132">
        <f t="shared" si="28"/>
        <v>18089.78025057758</v>
      </c>
      <c r="R132">
        <f t="shared" si="20"/>
        <v>1745.5893383253626</v>
      </c>
    </row>
    <row r="133" spans="1:18" x14ac:dyDescent="0.4">
      <c r="A133" s="1">
        <f t="shared" si="21"/>
        <v>44006</v>
      </c>
      <c r="B133">
        <v>18183</v>
      </c>
      <c r="C133">
        <f t="shared" si="23"/>
        <v>133</v>
      </c>
      <c r="D133">
        <f t="shared" si="26"/>
        <v>18149</v>
      </c>
      <c r="E133">
        <f t="shared" si="24"/>
        <v>17085.588240779714</v>
      </c>
      <c r="F133">
        <f t="shared" si="11"/>
        <v>1130844.5696479827</v>
      </c>
      <c r="I133">
        <f t="shared" si="25"/>
        <v>16372.224146105709</v>
      </c>
      <c r="M133">
        <f t="shared" si="27"/>
        <v>18904.859589999636</v>
      </c>
      <c r="N133">
        <f t="shared" si="19"/>
        <v>571323.7197944182</v>
      </c>
      <c r="Q133">
        <f t="shared" si="28"/>
        <v>18200.821189763683</v>
      </c>
      <c r="R133">
        <f t="shared" si="20"/>
        <v>2685.4357085236356</v>
      </c>
    </row>
    <row r="134" spans="1:18" x14ac:dyDescent="0.4">
      <c r="A134" s="1">
        <f t="shared" ref="A134:A191" si="29">1+A133</f>
        <v>44007</v>
      </c>
      <c r="B134">
        <v>18261</v>
      </c>
      <c r="C134">
        <f t="shared" si="23"/>
        <v>134</v>
      </c>
      <c r="D134">
        <f t="shared" si="26"/>
        <v>18227</v>
      </c>
      <c r="E134">
        <f t="shared" si="24"/>
        <v>17086.100849607479</v>
      </c>
      <c r="F134">
        <f t="shared" si="11"/>
        <v>1301650.8713663758</v>
      </c>
      <c r="I134">
        <f t="shared" si="25"/>
        <v>16372.358674700114</v>
      </c>
      <c r="M134">
        <f t="shared" si="27"/>
        <v>19126.117504423979</v>
      </c>
      <c r="N134">
        <f t="shared" si="19"/>
        <v>808412.2867616039</v>
      </c>
      <c r="Q134">
        <f t="shared" si="28"/>
        <v>18319.199172786011</v>
      </c>
      <c r="R134">
        <f t="shared" si="20"/>
        <v>8500.6874624247721</v>
      </c>
    </row>
    <row r="135" spans="1:18" x14ac:dyDescent="0.4">
      <c r="A135" s="1">
        <f t="shared" si="29"/>
        <v>44008</v>
      </c>
      <c r="B135">
        <v>18359</v>
      </c>
      <c r="C135">
        <f t="shared" si="23"/>
        <v>135</v>
      </c>
      <c r="D135">
        <f t="shared" si="26"/>
        <v>18325</v>
      </c>
      <c r="E135">
        <f t="shared" si="24"/>
        <v>17086.557008917622</v>
      </c>
      <c r="F135">
        <f t="shared" si="11"/>
        <v>1533741.0421610677</v>
      </c>
      <c r="I135">
        <f t="shared" si="25"/>
        <v>16372.476107189501</v>
      </c>
      <c r="M135">
        <f t="shared" si="27"/>
        <v>19357.642331321629</v>
      </c>
      <c r="N135">
        <f t="shared" si="19"/>
        <v>1066350.1844373695</v>
      </c>
      <c r="Q135">
        <f t="shared" si="28"/>
        <v>18445.517023009161</v>
      </c>
      <c r="R135">
        <f t="shared" si="20"/>
        <v>14524.352834990586</v>
      </c>
    </row>
    <row r="136" spans="1:18" x14ac:dyDescent="0.4">
      <c r="A136" s="1">
        <f t="shared" si="29"/>
        <v>44009</v>
      </c>
      <c r="B136">
        <v>18463</v>
      </c>
      <c r="C136">
        <f t="shared" si="23"/>
        <v>136</v>
      </c>
      <c r="D136">
        <f t="shared" si="26"/>
        <v>18429</v>
      </c>
      <c r="E136">
        <f t="shared" si="24"/>
        <v>17086.962932509687</v>
      </c>
      <c r="F136">
        <f t="shared" si="11"/>
        <v>1801063.490518</v>
      </c>
      <c r="I136">
        <f t="shared" si="25"/>
        <v>16372.578615968161</v>
      </c>
      <c r="M136">
        <f t="shared" si="27"/>
        <v>19599.838996945957</v>
      </c>
      <c r="N136">
        <f t="shared" si="19"/>
        <v>1370863.956769414</v>
      </c>
      <c r="Q136">
        <f t="shared" si="28"/>
        <v>18580.426296276561</v>
      </c>
      <c r="R136">
        <f t="shared" si="20"/>
        <v>22929.923204036713</v>
      </c>
    </row>
    <row r="137" spans="1:18" x14ac:dyDescent="0.4">
      <c r="A137" s="1">
        <f t="shared" si="29"/>
        <v>44010</v>
      </c>
      <c r="B137">
        <v>18564</v>
      </c>
      <c r="C137">
        <f t="shared" si="23"/>
        <v>137</v>
      </c>
      <c r="D137">
        <f t="shared" si="26"/>
        <v>18530</v>
      </c>
      <c r="E137">
        <f t="shared" si="24"/>
        <v>17087.324150713928</v>
      </c>
      <c r="F137">
        <f t="shared" si="11"/>
        <v>2081313.6061132883</v>
      </c>
      <c r="I137">
        <f t="shared" si="25"/>
        <v>16372.668097434151</v>
      </c>
      <c r="M137">
        <f t="shared" si="27"/>
        <v>19853.121161098839</v>
      </c>
      <c r="N137">
        <f t="shared" si="19"/>
        <v>1750649.6069475408</v>
      </c>
      <c r="Q137">
        <f t="shared" si="28"/>
        <v>18724.630482074124</v>
      </c>
      <c r="R137">
        <f t="shared" si="20"/>
        <v>37881.024552406023</v>
      </c>
    </row>
    <row r="138" spans="1:18" x14ac:dyDescent="0.4">
      <c r="A138" s="1">
        <f t="shared" si="29"/>
        <v>44011</v>
      </c>
      <c r="B138">
        <v>18683</v>
      </c>
      <c r="C138">
        <f t="shared" si="23"/>
        <v>138</v>
      </c>
      <c r="D138">
        <f t="shared" si="26"/>
        <v>18649</v>
      </c>
      <c r="E138">
        <f t="shared" si="24"/>
        <v>17087.645585457678</v>
      </c>
      <c r="F138">
        <f t="shared" si="11"/>
        <v>2437827.6078107972</v>
      </c>
      <c r="I138">
        <f t="shared" si="25"/>
        <v>16372.746207042173</v>
      </c>
      <c r="M138">
        <f t="shared" si="27"/>
        <v>20117.910634215172</v>
      </c>
      <c r="N138">
        <f t="shared" si="19"/>
        <v>2157698.4513104181</v>
      </c>
      <c r="Q138">
        <f t="shared" si="28"/>
        <v>18878.88821835996</v>
      </c>
      <c r="R138">
        <f t="shared" si="20"/>
        <v>52848.59294071659</v>
      </c>
    </row>
    <row r="139" spans="1:18" x14ac:dyDescent="0.4">
      <c r="A139" s="1">
        <f t="shared" si="29"/>
        <v>44012</v>
      </c>
      <c r="B139">
        <v>18819</v>
      </c>
      <c r="C139">
        <f t="shared" si="23"/>
        <v>139</v>
      </c>
      <c r="D139">
        <f t="shared" si="26"/>
        <v>18785</v>
      </c>
      <c r="E139">
        <f t="shared" si="24"/>
        <v>17087.931617109964</v>
      </c>
      <c r="F139">
        <f t="shared" si="11"/>
        <v>2880041.0962050036</v>
      </c>
      <c r="I139">
        <f t="shared" si="25"/>
        <v>16372.8143899073</v>
      </c>
      <c r="M139">
        <f t="shared" si="27"/>
        <v>20394.636693537315</v>
      </c>
      <c r="N139">
        <f t="shared" si="19"/>
        <v>2590930.2851817412</v>
      </c>
      <c r="Q139">
        <f t="shared" si="28"/>
        <v>19044.016472234594</v>
      </c>
      <c r="R139">
        <f t="shared" si="20"/>
        <v>67089.532888854417</v>
      </c>
    </row>
    <row r="140" spans="1:18" x14ac:dyDescent="0.4">
      <c r="A140" s="1">
        <f t="shared" si="29"/>
        <v>44013</v>
      </c>
      <c r="B140">
        <v>18948</v>
      </c>
      <c r="C140">
        <f t="shared" si="23"/>
        <v>140</v>
      </c>
      <c r="D140">
        <f t="shared" si="26"/>
        <v>18914</v>
      </c>
      <c r="E140">
        <f t="shared" si="24"/>
        <v>17088.186144000134</v>
      </c>
      <c r="F140">
        <f t="shared" si="11"/>
        <v>3333596.2367610997</v>
      </c>
      <c r="I140">
        <f t="shared" si="25"/>
        <v>16372.873907523644</v>
      </c>
      <c r="M140">
        <f t="shared" si="27"/>
        <v>20683.735291192366</v>
      </c>
      <c r="N140">
        <f t="shared" si="19"/>
        <v>3131963.0008917293</v>
      </c>
      <c r="Q140">
        <f t="shared" si="28"/>
        <v>19220.893626545287</v>
      </c>
      <c r="R140">
        <f t="shared" si="20"/>
        <v>94183.698014117894</v>
      </c>
    </row>
    <row r="141" spans="1:18" x14ac:dyDescent="0.4">
      <c r="A141" s="1">
        <f t="shared" si="29"/>
        <v>44014</v>
      </c>
      <c r="B141">
        <v>19153</v>
      </c>
      <c r="C141">
        <f t="shared" si="23"/>
        <v>141</v>
      </c>
      <c r="D141">
        <f t="shared" si="26"/>
        <v>19119</v>
      </c>
      <c r="E141">
        <f t="shared" si="24"/>
        <v>17088.412635409539</v>
      </c>
      <c r="F141">
        <f t="shared" si="11"/>
        <v>4123285.0452344348</v>
      </c>
      <c r="I141">
        <f t="shared" si="25"/>
        <v>16372.925861090687</v>
      </c>
      <c r="M141">
        <f t="shared" si="27"/>
        <v>20985.64814698702</v>
      </c>
      <c r="N141">
        <f t="shared" si="19"/>
        <v>3484375.3046500739</v>
      </c>
      <c r="Q141">
        <f t="shared" si="28"/>
        <v>19410.462398611689</v>
      </c>
      <c r="R141">
        <f t="shared" si="20"/>
        <v>84950.329804479334</v>
      </c>
    </row>
    <row r="142" spans="1:18" x14ac:dyDescent="0.4">
      <c r="A142" s="1">
        <f t="shared" si="29"/>
        <v>44015</v>
      </c>
      <c r="B142">
        <v>19388</v>
      </c>
      <c r="C142">
        <f t="shared" si="23"/>
        <v>142</v>
      </c>
      <c r="D142">
        <f t="shared" si="26"/>
        <v>19354</v>
      </c>
      <c r="E142">
        <f t="shared" si="24"/>
        <v>17088.61417874914</v>
      </c>
      <c r="F142">
        <f t="shared" si="11"/>
        <v>5131972.9191244347</v>
      </c>
      <c r="I142">
        <f t="shared" si="25"/>
        <v>16372.971211877559</v>
      </c>
      <c r="M142">
        <f t="shared" si="27"/>
        <v>21300.821718830415</v>
      </c>
      <c r="N142">
        <f t="shared" si="19"/>
        <v>3790114.8049098123</v>
      </c>
      <c r="Q142">
        <f t="shared" si="28"/>
        <v>19613.732501427643</v>
      </c>
      <c r="R142">
        <f t="shared" si="20"/>
        <v>67460.972297860571</v>
      </c>
    </row>
    <row r="143" spans="1:18" x14ac:dyDescent="0.4">
      <c r="A143" s="1">
        <f t="shared" si="29"/>
        <v>44016</v>
      </c>
      <c r="B143">
        <v>19673</v>
      </c>
      <c r="C143">
        <f t="shared" si="23"/>
        <v>143</v>
      </c>
      <c r="D143">
        <f t="shared" si="26"/>
        <v>19639</v>
      </c>
      <c r="E143">
        <f t="shared" si="24"/>
        <v>17088.793521558477</v>
      </c>
      <c r="F143">
        <f t="shared" si="11"/>
        <v>6503553.0826851157</v>
      </c>
      <c r="I143">
        <f t="shared" si="25"/>
        <v>16373.010799001095</v>
      </c>
      <c r="M143">
        <f t="shared" si="27"/>
        <v>21629.70604389763</v>
      </c>
      <c r="N143">
        <f t="shared" si="19"/>
        <v>3962910.5532105509</v>
      </c>
      <c r="Q143">
        <f t="shared" si="28"/>
        <v>19831.782939889541</v>
      </c>
      <c r="R143">
        <f t="shared" si="20"/>
        <v>37165.261912454385</v>
      </c>
    </row>
    <row r="144" spans="1:18" x14ac:dyDescent="0.4">
      <c r="A144" s="1">
        <f t="shared" si="29"/>
        <v>44017</v>
      </c>
      <c r="B144">
        <v>19869</v>
      </c>
      <c r="C144">
        <f t="shared" si="23"/>
        <v>144</v>
      </c>
      <c r="D144">
        <f t="shared" si="26"/>
        <v>19835</v>
      </c>
      <c r="E144">
        <f t="shared" si="24"/>
        <v>17088.953108892634</v>
      </c>
      <c r="F144">
        <f t="shared" si="11"/>
        <v>7540773.5281604286</v>
      </c>
      <c r="I144">
        <f t="shared" si="25"/>
        <v>16373.045354945954</v>
      </c>
      <c r="M144">
        <f t="shared" si="27"/>
        <v>21972.753443970858</v>
      </c>
      <c r="N144">
        <f t="shared" si="19"/>
        <v>4569989.787209264</v>
      </c>
      <c r="Q144">
        <f t="shared" si="28"/>
        <v>20065.763814858197</v>
      </c>
      <c r="R144">
        <f t="shared" si="20"/>
        <v>53251.938247908358</v>
      </c>
    </row>
    <row r="145" spans="1:18" x14ac:dyDescent="0.4">
      <c r="A145" s="1">
        <f t="shared" si="29"/>
        <v>44018</v>
      </c>
      <c r="B145">
        <v>20057</v>
      </c>
      <c r="C145">
        <f t="shared" ref="C145:C191" si="30">C144+1</f>
        <v>145</v>
      </c>
      <c r="D145">
        <f t="shared" si="26"/>
        <v>20023</v>
      </c>
      <c r="E145">
        <f t="shared" si="24"/>
        <v>17089.095116602184</v>
      </c>
      <c r="F145">
        <f t="shared" si="11"/>
        <v>8607797.8648255523</v>
      </c>
      <c r="I145">
        <f t="shared" si="25"/>
        <v>16373.07551911333</v>
      </c>
      <c r="M145">
        <f t="shared" si="27"/>
        <v>22330.417088856255</v>
      </c>
      <c r="N145">
        <f t="shared" si="19"/>
        <v>5324173.6219458738</v>
      </c>
      <c r="Q145">
        <f t="shared" si="28"/>
        <v>20316.897486324975</v>
      </c>
      <c r="R145">
        <f t="shared" si="20"/>
        <v>86375.732468138885</v>
      </c>
    </row>
    <row r="146" spans="1:18" x14ac:dyDescent="0.4">
      <c r="A146" s="1">
        <f t="shared" si="29"/>
        <v>44019</v>
      </c>
      <c r="B146">
        <v>20306</v>
      </c>
      <c r="C146">
        <f t="shared" si="30"/>
        <v>146</v>
      </c>
      <c r="D146">
        <f t="shared" si="26"/>
        <v>20272</v>
      </c>
      <c r="E146">
        <f t="shared" si="24"/>
        <v>17089.221480956039</v>
      </c>
      <c r="F146">
        <f t="shared" si="11"/>
        <v>10130079.101287669</v>
      </c>
      <c r="I146">
        <f t="shared" si="25"/>
        <v>16373.101849648601</v>
      </c>
      <c r="M146">
        <f t="shared" si="27"/>
        <v>22703.149412387305</v>
      </c>
      <c r="N146">
        <f t="shared" si="19"/>
        <v>5910487.4653511401</v>
      </c>
      <c r="Q146">
        <f t="shared" si="28"/>
        <v>20586.478923917941</v>
      </c>
      <c r="R146">
        <f t="shared" si="20"/>
        <v>98896.993588586032</v>
      </c>
    </row>
    <row r="147" spans="1:18" x14ac:dyDescent="0.4">
      <c r="A147" s="1">
        <f t="shared" si="29"/>
        <v>44020</v>
      </c>
      <c r="B147">
        <v>20491</v>
      </c>
      <c r="C147">
        <f t="shared" si="30"/>
        <v>147</v>
      </c>
      <c r="D147">
        <f t="shared" si="26"/>
        <v>20457</v>
      </c>
      <c r="E147">
        <f t="shared" si="24"/>
        <v>17089.333925008188</v>
      </c>
      <c r="F147">
        <f t="shared" si="11"/>
        <v>11341174.792650755</v>
      </c>
      <c r="I147">
        <f t="shared" si="25"/>
        <v>16373.12483376638</v>
      </c>
      <c r="M147">
        <f t="shared" si="27"/>
        <v>23091.400376306163</v>
      </c>
      <c r="N147">
        <f t="shared" si="19"/>
        <v>6940065.3426820524</v>
      </c>
      <c r="Q147">
        <f t="shared" si="28"/>
        <v>20875.875048940219</v>
      </c>
      <c r="R147">
        <f t="shared" si="20"/>
        <v>175456.30662467098</v>
      </c>
    </row>
    <row r="148" spans="1:18" x14ac:dyDescent="0.4">
      <c r="A148" s="1">
        <f t="shared" si="29"/>
        <v>44021</v>
      </c>
      <c r="B148">
        <v>20865</v>
      </c>
      <c r="C148">
        <f t="shared" si="30"/>
        <v>148</v>
      </c>
      <c r="D148">
        <f t="shared" si="26"/>
        <v>20831</v>
      </c>
      <c r="E148">
        <f t="shared" si="24"/>
        <v>17089.433982065522</v>
      </c>
      <c r="F148">
        <f t="shared" si="11"/>
        <v>13999316.266562065</v>
      </c>
      <c r="I148">
        <f t="shared" si="25"/>
        <v>16373.144896763866</v>
      </c>
      <c r="M148">
        <f t="shared" si="27"/>
        <v>23495.615578276636</v>
      </c>
      <c r="N148">
        <f t="shared" si="19"/>
        <v>7100176.1799945328</v>
      </c>
      <c r="Q148">
        <f t="shared" si="28"/>
        <v>21186.522847814493</v>
      </c>
      <c r="R148">
        <f t="shared" si="20"/>
        <v>126396.49531812694</v>
      </c>
    </row>
    <row r="149" spans="1:18" x14ac:dyDescent="0.4">
      <c r="A149" s="1">
        <f t="shared" si="29"/>
        <v>44022</v>
      </c>
      <c r="B149">
        <v>21283</v>
      </c>
      <c r="C149">
        <f t="shared" si="30"/>
        <v>149</v>
      </c>
      <c r="D149">
        <f t="shared" si="26"/>
        <v>21249</v>
      </c>
      <c r="E149">
        <f t="shared" si="24"/>
        <v>17089.52301657484</v>
      </c>
      <c r="F149">
        <f t="shared" si="11"/>
        <v>17301248.775643669</v>
      </c>
      <c r="I149">
        <f t="shared" si="25"/>
        <v>16373.162409888968</v>
      </c>
      <c r="M149">
        <f t="shared" si="27"/>
        <v>23916.234201440835</v>
      </c>
      <c r="N149">
        <f t="shared" si="19"/>
        <v>7114138.2853357289</v>
      </c>
      <c r="Q149">
        <f t="shared" si="28"/>
        <v>21519.926013249846</v>
      </c>
      <c r="R149">
        <f t="shared" si="20"/>
        <v>73400.904655455568</v>
      </c>
    </row>
    <row r="150" spans="1:18" x14ac:dyDescent="0.4">
      <c r="A150" s="1">
        <f t="shared" si="29"/>
        <v>44023</v>
      </c>
      <c r="B150">
        <v>21691</v>
      </c>
      <c r="C150">
        <f t="shared" si="30"/>
        <v>150</v>
      </c>
      <c r="D150">
        <f t="shared" si="26"/>
        <v>21657</v>
      </c>
      <c r="E150">
        <f t="shared" si="24"/>
        <v>17089.602242712379</v>
      </c>
      <c r="F150">
        <f t="shared" si="11"/>
        <v>20861122.27327599</v>
      </c>
      <c r="I150">
        <f t="shared" si="25"/>
        <v>16373.177697208792</v>
      </c>
      <c r="M150">
        <f t="shared" si="27"/>
        <v>24353.686804298028</v>
      </c>
      <c r="N150">
        <f t="shared" si="19"/>
        <v>7272119.7204751093</v>
      </c>
      <c r="Q150">
        <f t="shared" si="28"/>
        <v>21877.64984803804</v>
      </c>
      <c r="R150">
        <f t="shared" si="20"/>
        <v>48686.355439209983</v>
      </c>
    </row>
    <row r="151" spans="1:18" x14ac:dyDescent="0.4">
      <c r="A151" s="1">
        <f t="shared" si="29"/>
        <v>44024</v>
      </c>
      <c r="B151">
        <v>22032</v>
      </c>
      <c r="C151">
        <f t="shared" si="30"/>
        <v>151</v>
      </c>
      <c r="D151">
        <f t="shared" si="26"/>
        <v>21998</v>
      </c>
      <c r="E151">
        <f t="shared" si="24"/>
        <v>17089.672740928279</v>
      </c>
      <c r="F151">
        <f t="shared" si="11"/>
        <v>24091676.482146509</v>
      </c>
      <c r="I151">
        <f t="shared" si="25"/>
        <v>16373.191041605349</v>
      </c>
      <c r="M151">
        <f t="shared" si="27"/>
        <v>24808.392951268535</v>
      </c>
      <c r="N151">
        <f t="shared" si="19"/>
        <v>7898308.5405398682</v>
      </c>
      <c r="Q151">
        <f t="shared" si="28"/>
        <v>22261.314148921698</v>
      </c>
      <c r="R151">
        <f t="shared" si="20"/>
        <v>69334.341022358029</v>
      </c>
    </row>
    <row r="152" spans="1:18" x14ac:dyDescent="0.4">
      <c r="A152" s="1">
        <f t="shared" si="29"/>
        <v>44025</v>
      </c>
      <c r="B152">
        <v>22304</v>
      </c>
      <c r="C152">
        <f t="shared" si="30"/>
        <v>152</v>
      </c>
      <c r="D152">
        <f t="shared" si="26"/>
        <v>22270</v>
      </c>
      <c r="E152">
        <f t="shared" si="24"/>
        <v>17089.735472670644</v>
      </c>
      <c r="F152">
        <f t="shared" si="11"/>
        <v>26835140.57310684</v>
      </c>
      <c r="I152">
        <f t="shared" si="25"/>
        <v>16373.202690009452</v>
      </c>
      <c r="M152">
        <f t="shared" si="27"/>
        <v>25280.758686115762</v>
      </c>
      <c r="N152">
        <f t="shared" si="19"/>
        <v>9064667.8660215065</v>
      </c>
      <c r="Q152">
        <f t="shared" si="28"/>
        <v>22672.583776697302</v>
      </c>
      <c r="R152">
        <f t="shared" si="20"/>
        <v>162073.69725986297</v>
      </c>
    </row>
    <row r="153" spans="1:18" x14ac:dyDescent="0.4">
      <c r="A153" s="1">
        <f t="shared" si="29"/>
        <v>44026</v>
      </c>
      <c r="B153">
        <v>22812</v>
      </c>
      <c r="C153">
        <f t="shared" si="30"/>
        <v>153</v>
      </c>
      <c r="D153">
        <f t="shared" si="26"/>
        <v>22778</v>
      </c>
      <c r="E153">
        <f t="shared" si="24"/>
        <v>17089.791293489219</v>
      </c>
      <c r="F153">
        <f t="shared" si="11"/>
        <v>32355718.28882505</v>
      </c>
      <c r="I153">
        <f t="shared" si="25"/>
        <v>16373.212857969502</v>
      </c>
      <c r="M153">
        <f t="shared" si="27"/>
        <v>25771.173852437962</v>
      </c>
      <c r="N153">
        <f t="shared" si="19"/>
        <v>8959089.7109183092</v>
      </c>
      <c r="Q153">
        <f t="shared" si="28"/>
        <v>23113.156616322914</v>
      </c>
      <c r="R153">
        <f t="shared" si="20"/>
        <v>112329.95746502531</v>
      </c>
    </row>
    <row r="154" spans="1:18" x14ac:dyDescent="0.4">
      <c r="A154" s="1">
        <f t="shared" si="29"/>
        <v>44027</v>
      </c>
      <c r="B154">
        <v>23110</v>
      </c>
      <c r="C154">
        <f t="shared" si="30"/>
        <v>154</v>
      </c>
      <c r="D154">
        <f t="shared" si="26"/>
        <v>23076</v>
      </c>
      <c r="E154">
        <f t="shared" si="24"/>
        <v>17089.840964696938</v>
      </c>
      <c r="F154">
        <f t="shared" si="11"/>
        <v>35834099.995940492</v>
      </c>
      <c r="I154">
        <f t="shared" si="25"/>
        <v>16373.221733639748</v>
      </c>
      <c r="M154">
        <f t="shared" si="27"/>
        <v>26280.009267708469</v>
      </c>
      <c r="N154">
        <f t="shared" si="19"/>
        <v>10265675.387561757</v>
      </c>
      <c r="Q154">
        <f t="shared" si="28"/>
        <v>23584.748640442347</v>
      </c>
      <c r="R154">
        <f t="shared" si="20"/>
        <v>258825.17915193658</v>
      </c>
    </row>
    <row r="155" spans="1:18" x14ac:dyDescent="0.4">
      <c r="A155" s="1">
        <f t="shared" si="29"/>
        <v>44028</v>
      </c>
      <c r="B155">
        <v>23724</v>
      </c>
      <c r="C155">
        <f t="shared" si="30"/>
        <v>155</v>
      </c>
      <c r="D155">
        <f t="shared" si="26"/>
        <v>23690</v>
      </c>
      <c r="E155">
        <f t="shared" si="24"/>
        <v>17089.885163747775</v>
      </c>
      <c r="F155">
        <f t="shared" si="11"/>
        <v>43561515.851716742</v>
      </c>
      <c r="I155">
        <f t="shared" si="25"/>
        <v>16373.229481261684</v>
      </c>
      <c r="M155">
        <f t="shared" si="27"/>
        <v>26807.613759831205</v>
      </c>
      <c r="N155">
        <f t="shared" si="19"/>
        <v>9719515.555488864</v>
      </c>
      <c r="Q155">
        <f t="shared" si="28"/>
        <v>24089.075814936296</v>
      </c>
      <c r="R155">
        <f t="shared" si="20"/>
        <v>159261.50606706837</v>
      </c>
    </row>
    <row r="156" spans="1:18" x14ac:dyDescent="0.4">
      <c r="A156" s="1">
        <f t="shared" si="29"/>
        <v>44029</v>
      </c>
      <c r="B156">
        <v>24365</v>
      </c>
      <c r="C156">
        <f t="shared" si="30"/>
        <v>156</v>
      </c>
      <c r="D156">
        <f t="shared" si="26"/>
        <v>24331</v>
      </c>
      <c r="E156">
        <f t="shared" si="24"/>
        <v>17089.92449347223</v>
      </c>
      <c r="F156">
        <f t="shared" si="11"/>
        <v>52433174.491236396</v>
      </c>
      <c r="I156">
        <f t="shared" si="25"/>
        <v>16373.236244203077</v>
      </c>
      <c r="M156">
        <f t="shared" si="27"/>
        <v>27354.311077876708</v>
      </c>
      <c r="N156">
        <f t="shared" si="19"/>
        <v>9140409.8736120202</v>
      </c>
      <c r="Q156">
        <f t="shared" si="28"/>
        <v>24627.832629627374</v>
      </c>
      <c r="R156">
        <f t="shared" si="20"/>
        <v>88109.610011501514</v>
      </c>
    </row>
    <row r="157" spans="1:18" x14ac:dyDescent="0.4">
      <c r="A157" s="1">
        <f t="shared" si="29"/>
        <v>44030</v>
      </c>
      <c r="B157">
        <v>24974</v>
      </c>
      <c r="C157">
        <f t="shared" si="30"/>
        <v>157</v>
      </c>
      <c r="D157">
        <f t="shared" si="26"/>
        <v>24940</v>
      </c>
      <c r="E157">
        <f t="shared" si="24"/>
        <v>17089.959490295994</v>
      </c>
      <c r="F157">
        <f t="shared" si="11"/>
        <v>61623136.003993928</v>
      </c>
      <c r="I157">
        <f t="shared" si="25"/>
        <v>16373.242147610781</v>
      </c>
      <c r="M157">
        <f t="shared" si="27"/>
        <v>27920.396691551068</v>
      </c>
      <c r="N157">
        <f t="shared" si="19"/>
        <v>8882764.4390085526</v>
      </c>
      <c r="Q157">
        <f t="shared" si="28"/>
        <v>25202.667104877302</v>
      </c>
      <c r="R157">
        <f t="shared" si="20"/>
        <v>68994.00798462375</v>
      </c>
    </row>
    <row r="158" spans="1:18" x14ac:dyDescent="0.4">
      <c r="A158" s="1">
        <f t="shared" si="29"/>
        <v>44031</v>
      </c>
      <c r="B158">
        <v>25440</v>
      </c>
      <c r="C158">
        <f t="shared" si="30"/>
        <v>158</v>
      </c>
      <c r="D158">
        <f t="shared" si="26"/>
        <v>25406</v>
      </c>
      <c r="E158">
        <f t="shared" si="24"/>
        <v>17089.990631553752</v>
      </c>
      <c r="F158">
        <f t="shared" si="11"/>
        <v>69156011.816085771</v>
      </c>
      <c r="I158">
        <f t="shared" si="25"/>
        <v>16373.247300726416</v>
      </c>
      <c r="M158">
        <f t="shared" si="27"/>
        <v>28506.134497001116</v>
      </c>
      <c r="N158">
        <f t="shared" si="19"/>
        <v>9610833.8994963616</v>
      </c>
      <c r="Q158">
        <f t="shared" si="28"/>
        <v>25815.152218984695</v>
      </c>
      <c r="R158">
        <f t="shared" si="20"/>
        <v>167405.53830009952</v>
      </c>
    </row>
    <row r="159" spans="1:18" x14ac:dyDescent="0.4">
      <c r="A159" s="1">
        <f t="shared" si="29"/>
        <v>44032</v>
      </c>
      <c r="B159">
        <v>25926</v>
      </c>
      <c r="C159">
        <f t="shared" si="30"/>
        <v>159</v>
      </c>
      <c r="D159">
        <f t="shared" si="26"/>
        <v>25892</v>
      </c>
      <c r="E159">
        <f t="shared" si="24"/>
        <v>17090.018341997646</v>
      </c>
      <c r="F159">
        <f t="shared" si="11"/>
        <v>77474881.107809871</v>
      </c>
      <c r="I159">
        <f t="shared" si="25"/>
        <v>16373.251798907757</v>
      </c>
      <c r="M159">
        <f t="shared" si="27"/>
        <v>29111.753449736767</v>
      </c>
      <c r="N159">
        <f t="shared" si="19"/>
        <v>10366812.27709181</v>
      </c>
      <c r="Q159">
        <f t="shared" si="28"/>
        <v>26466.753824740084</v>
      </c>
      <c r="R159">
        <f t="shared" si="20"/>
        <v>330341.95905335562</v>
      </c>
    </row>
    <row r="160" spans="1:18" x14ac:dyDescent="0.4">
      <c r="A160" s="1">
        <f t="shared" si="29"/>
        <v>44033</v>
      </c>
      <c r="B160">
        <v>26560</v>
      </c>
      <c r="C160">
        <f t="shared" si="30"/>
        <v>160</v>
      </c>
      <c r="D160">
        <f t="shared" si="26"/>
        <v>26526</v>
      </c>
      <c r="E160">
        <f t="shared" si="24"/>
        <v>17090.042999589041</v>
      </c>
      <c r="F160">
        <f t="shared" si="11"/>
        <v>89037284.513604581</v>
      </c>
      <c r="I160">
        <f t="shared" si="25"/>
        <v>16373.255725393255</v>
      </c>
      <c r="M160">
        <f t="shared" si="27"/>
        <v>29737.444148711962</v>
      </c>
      <c r="N160">
        <f t="shared" si="19"/>
        <v>10313373.520296298</v>
      </c>
      <c r="Q160">
        <f t="shared" si="28"/>
        <v>27158.795277645888</v>
      </c>
      <c r="R160">
        <f t="shared" si="20"/>
        <v>400429.86341093626</v>
      </c>
    </row>
    <row r="161" spans="1:18" x14ac:dyDescent="0.4">
      <c r="A161" s="1">
        <f t="shared" si="29"/>
        <v>44034</v>
      </c>
      <c r="B161">
        <v>27415</v>
      </c>
      <c r="C161">
        <f t="shared" si="30"/>
        <v>161</v>
      </c>
      <c r="D161">
        <f t="shared" si="26"/>
        <v>27381</v>
      </c>
      <c r="E161">
        <f t="shared" si="24"/>
        <v>17090.064940652504</v>
      </c>
      <c r="F161">
        <f t="shared" si="11"/>
        <v>105903344.39570744</v>
      </c>
      <c r="I161">
        <f t="shared" si="25"/>
        <v>16373.259152842305</v>
      </c>
      <c r="M161">
        <f t="shared" si="27"/>
        <v>30383.35539889559</v>
      </c>
      <c r="N161">
        <f t="shared" si="19"/>
        <v>9014137.9412774984</v>
      </c>
      <c r="Q161">
        <f t="shared" si="28"/>
        <v>27892.419182661943</v>
      </c>
      <c r="R161">
        <f t="shared" si="20"/>
        <v>261549.58039460942</v>
      </c>
    </row>
    <row r="162" spans="1:18" x14ac:dyDescent="0.4">
      <c r="A162" s="1">
        <f t="shared" si="29"/>
        <v>44035</v>
      </c>
      <c r="B162">
        <v>28320</v>
      </c>
      <c r="C162">
        <f t="shared" si="30"/>
        <v>162</v>
      </c>
      <c r="D162">
        <f t="shared" si="26"/>
        <v>28286</v>
      </c>
      <c r="E162">
        <f t="shared" ref="E162:E181" si="31">$H$3/(1+EXP(-$H$1*(C162-$H$2)))</f>
        <v>17090.084464462183</v>
      </c>
      <c r="F162">
        <f t="shared" si="11"/>
        <v>125348524.67889704</v>
      </c>
      <c r="I162">
        <f t="shared" ref="I162:I181" si="32">$L$3/(1+EXP(-$L$1*(C162-$L$2)))+$L$6/(1+EXP(-$L$4*(C162-$L$5)))</f>
        <v>16373.262144679735</v>
      </c>
      <c r="M162">
        <f t="shared" si="27"/>
        <v>31049.590782919724</v>
      </c>
      <c r="N162">
        <f t="shared" si="19"/>
        <v>7637434.0154388528</v>
      </c>
      <c r="Q162">
        <f t="shared" si="28"/>
        <v>28668.54687778476</v>
      </c>
      <c r="R162">
        <f t="shared" si="20"/>
        <v>146342.11370286811</v>
      </c>
    </row>
    <row r="163" spans="1:18" x14ac:dyDescent="0.4">
      <c r="A163" s="1">
        <f t="shared" si="29"/>
        <v>44036</v>
      </c>
      <c r="B163">
        <v>29042</v>
      </c>
      <c r="C163">
        <f t="shared" si="30"/>
        <v>163</v>
      </c>
      <c r="D163">
        <f t="shared" si="26"/>
        <v>29008</v>
      </c>
      <c r="E163">
        <f t="shared" si="31"/>
        <v>17090.101837323025</v>
      </c>
      <c r="F163">
        <f t="shared" si="11"/>
        <v>142036296.6159392</v>
      </c>
      <c r="I163">
        <f t="shared" si="32"/>
        <v>16373.264756269469</v>
      </c>
      <c r="M163">
        <f t="shared" si="27"/>
        <v>31736.205275544202</v>
      </c>
      <c r="N163">
        <f t="shared" si="19"/>
        <v>7443104.0255072145</v>
      </c>
      <c r="Q163">
        <f t="shared" si="28"/>
        <v>29487.836504946463</v>
      </c>
      <c r="R163">
        <f t="shared" si="20"/>
        <v>230243.07147923682</v>
      </c>
    </row>
    <row r="164" spans="1:18" x14ac:dyDescent="0.4">
      <c r="A164" s="1">
        <f t="shared" si="29"/>
        <v>44037</v>
      </c>
      <c r="B164">
        <v>29927</v>
      </c>
      <c r="C164">
        <f t="shared" si="30"/>
        <v>164</v>
      </c>
      <c r="D164">
        <f t="shared" si="26"/>
        <v>29893</v>
      </c>
      <c r="E164">
        <f t="shared" si="31"/>
        <v>17090.11729620257</v>
      </c>
      <c r="F164">
        <f t="shared" si="11"/>
        <v>163913805.52719539</v>
      </c>
      <c r="I164">
        <f t="shared" si="32"/>
        <v>16373.267035939007</v>
      </c>
      <c r="M164">
        <f t="shared" si="27"/>
        <v>32443.201937642509</v>
      </c>
      <c r="N164">
        <f t="shared" si="19"/>
        <v>6503529.9227556055</v>
      </c>
      <c r="Q164">
        <f t="shared" si="28"/>
        <v>30350.640761483315</v>
      </c>
      <c r="R164">
        <f t="shared" si="20"/>
        <v>209435.06657102855</v>
      </c>
    </row>
    <row r="165" spans="1:18" x14ac:dyDescent="0.4">
      <c r="A165" s="1">
        <f t="shared" si="29"/>
        <v>44038</v>
      </c>
      <c r="B165">
        <v>30696</v>
      </c>
      <c r="C165">
        <f t="shared" si="30"/>
        <v>165</v>
      </c>
      <c r="D165">
        <f t="shared" si="26"/>
        <v>30662</v>
      </c>
      <c r="E165">
        <f t="shared" si="31"/>
        <v>17090.13105196269</v>
      </c>
      <c r="F165">
        <f t="shared" si="11"/>
        <v>184195626.74269938</v>
      </c>
      <c r="I165">
        <f t="shared" si="32"/>
        <v>16373.269025873687</v>
      </c>
      <c r="M165">
        <f t="shared" si="27"/>
        <v>33170.528729109283</v>
      </c>
      <c r="N165">
        <f t="shared" si="19"/>
        <v>6292716.3847666327</v>
      </c>
      <c r="Q165">
        <f t="shared" si="28"/>
        <v>31256.965664588803</v>
      </c>
      <c r="R165">
        <f t="shared" si="20"/>
        <v>353984.14203959558</v>
      </c>
    </row>
    <row r="166" spans="1:18" x14ac:dyDescent="0.4">
      <c r="A166" s="1">
        <f t="shared" si="29"/>
        <v>44039</v>
      </c>
      <c r="B166">
        <v>31387</v>
      </c>
      <c r="C166">
        <f t="shared" si="30"/>
        <v>166</v>
      </c>
      <c r="D166">
        <f t="shared" si="26"/>
        <v>31353</v>
      </c>
      <c r="E166">
        <f t="shared" si="31"/>
        <v>17090.143292235352</v>
      </c>
      <c r="F166">
        <f t="shared" si="11"/>
        <v>203429081.46622699</v>
      </c>
      <c r="I166">
        <f t="shared" si="32"/>
        <v>16373.270762897337</v>
      </c>
      <c r="M166">
        <f t="shared" si="27"/>
        <v>33918.075482421016</v>
      </c>
      <c r="N166">
        <f t="shared" si="19"/>
        <v>6579612.2305174088</v>
      </c>
      <c r="Q166">
        <f t="shared" si="28"/>
        <v>32206.431878649433</v>
      </c>
      <c r="R166">
        <f t="shared" si="20"/>
        <v>728345.97149510088</v>
      </c>
    </row>
    <row r="167" spans="1:18" x14ac:dyDescent="0.4">
      <c r="A167" s="1">
        <f t="shared" si="29"/>
        <v>44040</v>
      </c>
      <c r="B167">
        <v>32481</v>
      </c>
      <c r="C167">
        <f t="shared" si="30"/>
        <v>167</v>
      </c>
      <c r="D167">
        <f t="shared" si="26"/>
        <v>32447</v>
      </c>
      <c r="E167">
        <f t="shared" si="31"/>
        <v>17090.154183981682</v>
      </c>
      <c r="F167">
        <f t="shared" si="11"/>
        <v>235832713.41695932</v>
      </c>
      <c r="I167">
        <f t="shared" si="32"/>
        <v>16373.272279153674</v>
      </c>
      <c r="M167">
        <f t="shared" si="27"/>
        <v>34685.671080453954</v>
      </c>
      <c r="N167">
        <f t="shared" si="19"/>
        <v>5011648.2064608755</v>
      </c>
      <c r="Q167">
        <f t="shared" si="28"/>
        <v>33198.240329866763</v>
      </c>
      <c r="R167">
        <f t="shared" si="20"/>
        <v>564362.03321832314</v>
      </c>
    </row>
    <row r="168" spans="1:18" x14ac:dyDescent="0.4">
      <c r="A168" s="1">
        <f t="shared" si="29"/>
        <v>44041</v>
      </c>
      <c r="B168">
        <v>33774</v>
      </c>
      <c r="C168">
        <f t="shared" si="30"/>
        <v>168</v>
      </c>
      <c r="D168">
        <f t="shared" si="26"/>
        <v>33740</v>
      </c>
      <c r="E168">
        <f t="shared" si="31"/>
        <v>17090.163875769085</v>
      </c>
      <c r="F168">
        <f t="shared" si="11"/>
        <v>277217042.9637447</v>
      </c>
      <c r="I168">
        <f t="shared" si="32"/>
        <v>16373.273602701125</v>
      </c>
      <c r="M168">
        <f t="shared" si="27"/>
        <v>35473.080883479837</v>
      </c>
      <c r="N168">
        <f t="shared" si="19"/>
        <v>3003569.3486832529</v>
      </c>
      <c r="Q168">
        <f t="shared" si="28"/>
        <v>34231.143940923699</v>
      </c>
      <c r="R168">
        <f t="shared" si="20"/>
        <v>241222.37070606204</v>
      </c>
    </row>
    <row r="169" spans="1:18" x14ac:dyDescent="0.4">
      <c r="A169" s="1">
        <f t="shared" si="29"/>
        <v>44042</v>
      </c>
      <c r="B169">
        <v>35101</v>
      </c>
      <c r="C169">
        <f t="shared" si="30"/>
        <v>169</v>
      </c>
      <c r="D169">
        <f t="shared" si="26"/>
        <v>35067</v>
      </c>
      <c r="E169">
        <f t="shared" si="31"/>
        <v>17090.172499797576</v>
      </c>
      <c r="F169">
        <f t="shared" si="11"/>
        <v>323166326.97203416</v>
      </c>
      <c r="I169">
        <f t="shared" si="32"/>
        <v>16373.274758032034</v>
      </c>
      <c r="M169">
        <f t="shared" si="27"/>
        <v>36280.004450927809</v>
      </c>
      <c r="N169">
        <f t="shared" si="19"/>
        <v>1471379.7979706745</v>
      </c>
      <c r="Q169">
        <f t="shared" si="28"/>
        <v>35303.427337617257</v>
      </c>
      <c r="R169">
        <f t="shared" si="20"/>
        <v>55897.885972784359</v>
      </c>
    </row>
    <row r="170" spans="1:18" ht="18" customHeight="1" x14ac:dyDescent="0.4">
      <c r="A170" s="1">
        <f t="shared" si="29"/>
        <v>44043</v>
      </c>
      <c r="B170">
        <v>36791</v>
      </c>
      <c r="C170">
        <f t="shared" si="30"/>
        <v>170</v>
      </c>
      <c r="D170">
        <f t="shared" si="26"/>
        <v>36757</v>
      </c>
      <c r="E170">
        <f t="shared" si="31"/>
        <v>17090.180173702862</v>
      </c>
      <c r="F170">
        <f t="shared" si="11"/>
        <v>386783802.0800342</v>
      </c>
      <c r="I170">
        <f t="shared" si="32"/>
        <v>16373.2757665259</v>
      </c>
      <c r="M170">
        <f t="shared" si="27"/>
        <v>37106.073603429242</v>
      </c>
      <c r="N170">
        <f t="shared" si="19"/>
        <v>121852.38061107586</v>
      </c>
      <c r="Q170">
        <f t="shared" si="28"/>
        <v>36412.896289061639</v>
      </c>
      <c r="R170">
        <f t="shared" si="20"/>
        <v>118407.36388155143</v>
      </c>
    </row>
    <row r="171" spans="1:18" x14ac:dyDescent="0.4">
      <c r="A171" s="1">
        <f t="shared" si="29"/>
        <v>44044</v>
      </c>
      <c r="B171">
        <v>38218</v>
      </c>
      <c r="C171">
        <f t="shared" si="30"/>
        <v>171</v>
      </c>
      <c r="D171">
        <f t="shared" si="26"/>
        <v>38184</v>
      </c>
      <c r="E171">
        <f t="shared" si="31"/>
        <v>17090.187002160837</v>
      </c>
      <c r="F171">
        <f t="shared" si="11"/>
        <v>444948946.78780842</v>
      </c>
      <c r="I171">
        <f t="shared" si="32"/>
        <v>16373.276646844992</v>
      </c>
      <c r="M171">
        <f t="shared" si="27"/>
        <v>37950.850869773261</v>
      </c>
      <c r="N171">
        <f t="shared" si="19"/>
        <v>54358.516925484728</v>
      </c>
      <c r="Q171">
        <f t="shared" si="28"/>
        <v>37556.878428721036</v>
      </c>
      <c r="R171">
        <f t="shared" si="20"/>
        <v>393281.46516339615</v>
      </c>
    </row>
    <row r="172" spans="1:18" x14ac:dyDescent="0.4">
      <c r="A172" s="1">
        <f t="shared" si="29"/>
        <v>44045</v>
      </c>
      <c r="B172">
        <v>39422</v>
      </c>
      <c r="C172">
        <f t="shared" si="30"/>
        <v>172</v>
      </c>
      <c r="D172">
        <f t="shared" si="26"/>
        <v>39388</v>
      </c>
      <c r="E172">
        <f t="shared" si="31"/>
        <v>17090.193078315322</v>
      </c>
      <c r="F172">
        <f t="shared" si="11"/>
        <v>497192193.51672912</v>
      </c>
      <c r="I172">
        <f t="shared" si="32"/>
        <v>16373.277415279705</v>
      </c>
      <c r="M172">
        <f t="shared" si="27"/>
        <v>38813.828361626889</v>
      </c>
      <c r="N172">
        <f t="shared" si="19"/>
        <v>329673.07031206245</v>
      </c>
      <c r="Q172">
        <f t="shared" si="28"/>
        <v>38732.236459397973</v>
      </c>
      <c r="R172">
        <f t="shared" si="20"/>
        <v>430025.82118290657</v>
      </c>
    </row>
    <row r="173" spans="1:18" x14ac:dyDescent="0.4">
      <c r="A173" s="1">
        <f t="shared" si="29"/>
        <v>44046</v>
      </c>
      <c r="B173">
        <v>40434</v>
      </c>
      <c r="C173">
        <f t="shared" si="30"/>
        <v>173</v>
      </c>
      <c r="D173">
        <f t="shared" si="26"/>
        <v>40400</v>
      </c>
      <c r="E173">
        <f t="shared" si="31"/>
        <v>17090.198485048491</v>
      </c>
      <c r="F173">
        <f t="shared" si="11"/>
        <v>543346846.6664356</v>
      </c>
      <c r="I173">
        <f t="shared" si="32"/>
        <v>16373.278086050004</v>
      </c>
      <c r="M173">
        <f t="shared" si="27"/>
        <v>39694.427116165054</v>
      </c>
      <c r="N173">
        <f t="shared" si="19"/>
        <v>497833.09440316213</v>
      </c>
      <c r="Q173">
        <f t="shared" si="28"/>
        <v>39935.394576986182</v>
      </c>
      <c r="R173">
        <f t="shared" si="20"/>
        <v>215858.1990938487</v>
      </c>
    </row>
    <row r="174" spans="1:18" x14ac:dyDescent="0.4">
      <c r="A174" s="1">
        <f t="shared" si="29"/>
        <v>44047</v>
      </c>
      <c r="B174">
        <v>41683</v>
      </c>
      <c r="C174">
        <f t="shared" si="30"/>
        <v>174</v>
      </c>
      <c r="D174">
        <f t="shared" si="26"/>
        <v>41649</v>
      </c>
      <c r="E174">
        <f t="shared" si="31"/>
        <v>17090.203296111387</v>
      </c>
      <c r="F174">
        <f t="shared" si="11"/>
        <v>603134495.54293025</v>
      </c>
      <c r="I174">
        <f t="shared" si="32"/>
        <v>16373.278671568567</v>
      </c>
      <c r="M174">
        <f t="shared" si="27"/>
        <v>40591.996943084174</v>
      </c>
      <c r="N174">
        <f t="shared" si="19"/>
        <v>1117255.4623294012</v>
      </c>
      <c r="Q174">
        <f t="shared" si="28"/>
        <v>41162.378273895578</v>
      </c>
      <c r="R174">
        <f t="shared" si="20"/>
        <v>236800.70431684723</v>
      </c>
    </row>
    <row r="175" spans="1:18" x14ac:dyDescent="0.4">
      <c r="A175" s="1">
        <f t="shared" si="29"/>
        <v>44048</v>
      </c>
      <c r="B175">
        <v>43072</v>
      </c>
      <c r="C175">
        <f t="shared" si="30"/>
        <v>175</v>
      </c>
      <c r="D175">
        <f t="shared" si="26"/>
        <v>43038</v>
      </c>
      <c r="E175">
        <f t="shared" si="31"/>
        <v>17090.207577129873</v>
      </c>
      <c r="F175">
        <f t="shared" si="11"/>
        <v>673287931.62035632</v>
      </c>
      <c r="I175">
        <f t="shared" si="32"/>
        <v>16373.279182670478</v>
      </c>
      <c r="M175">
        <f t="shared" si="27"/>
        <v>41505.816807830859</v>
      </c>
      <c r="N175">
        <f t="shared" si="19"/>
        <v>2347585.3343656189</v>
      </c>
      <c r="Q175">
        <f t="shared" si="28"/>
        <v>42408.867035318275</v>
      </c>
      <c r="R175">
        <f t="shared" si="20"/>
        <v>395808.28724921646</v>
      </c>
    </row>
    <row r="176" spans="1:18" x14ac:dyDescent="0.4">
      <c r="A176" s="1">
        <f t="shared" si="29"/>
        <v>44049</v>
      </c>
      <c r="B176">
        <v>44526</v>
      </c>
      <c r="C176">
        <f t="shared" si="30"/>
        <v>176</v>
      </c>
      <c r="D176">
        <f t="shared" si="26"/>
        <v>44492</v>
      </c>
      <c r="E176">
        <f t="shared" si="31"/>
        <v>17090.211386499785</v>
      </c>
      <c r="F176">
        <f t="shared" si="11"/>
        <v>750858019.21895003</v>
      </c>
      <c r="I176">
        <f t="shared" si="32"/>
        <v>16373.279628813745</v>
      </c>
      <c r="M176">
        <f t="shared" si="27"/>
        <v>42435.095777289644</v>
      </c>
      <c r="N176">
        <f t="shared" si="19"/>
        <v>4230854.9814036954</v>
      </c>
      <c r="Q176">
        <f t="shared" si="28"/>
        <v>43670.258763198384</v>
      </c>
      <c r="R176">
        <f t="shared" si="20"/>
        <v>675258.66026024916</v>
      </c>
    </row>
    <row r="177" spans="1:18" x14ac:dyDescent="0.4">
      <c r="A177" s="1">
        <f t="shared" si="29"/>
        <v>44050</v>
      </c>
      <c r="B177">
        <v>46323</v>
      </c>
      <c r="C177">
        <f t="shared" si="30"/>
        <v>177</v>
      </c>
      <c r="D177">
        <f t="shared" si="26"/>
        <v>46289</v>
      </c>
      <c r="E177">
        <f t="shared" si="31"/>
        <v>17090.214776183431</v>
      </c>
      <c r="F177">
        <f t="shared" si="11"/>
        <v>852569058.54656875</v>
      </c>
      <c r="I177">
        <f t="shared" si="32"/>
        <v>16373.2800182543</v>
      </c>
      <c r="M177">
        <f t="shared" si="27"/>
        <v>43378.974547687365</v>
      </c>
      <c r="N177">
        <f t="shared" si="19"/>
        <v>8468248.1331073567</v>
      </c>
      <c r="Q177">
        <f t="shared" si="28"/>
        <v>44941.744105196638</v>
      </c>
      <c r="R177">
        <f t="shared" si="20"/>
        <v>1815098.4460824076</v>
      </c>
    </row>
    <row r="178" spans="1:18" x14ac:dyDescent="0.4">
      <c r="A178" s="1">
        <f t="shared" si="29"/>
        <v>44051</v>
      </c>
      <c r="B178">
        <v>47821</v>
      </c>
      <c r="C178">
        <f t="shared" si="30"/>
        <v>178</v>
      </c>
      <c r="D178">
        <f t="shared" si="26"/>
        <v>47787</v>
      </c>
      <c r="E178">
        <f t="shared" si="31"/>
        <v>17090.217792418389</v>
      </c>
      <c r="F178">
        <f t="shared" si="11"/>
        <v>942292437.89969897</v>
      </c>
      <c r="I178">
        <f t="shared" si="32"/>
        <v>16373.280358198786</v>
      </c>
      <c r="M178">
        <f t="shared" si="27"/>
        <v>44336.527567170473</v>
      </c>
      <c r="N178">
        <f t="shared" si="19"/>
        <v>11905760.009716514</v>
      </c>
      <c r="Q178">
        <f t="shared" si="28"/>
        <v>46218.388283350883</v>
      </c>
      <c r="R178">
        <f t="shared" si="20"/>
        <v>2460542.7176088886</v>
      </c>
    </row>
    <row r="179" spans="1:18" x14ac:dyDescent="0.4">
      <c r="A179" s="1">
        <f t="shared" si="29"/>
        <v>44052</v>
      </c>
      <c r="B179">
        <v>48966</v>
      </c>
      <c r="C179">
        <f t="shared" si="30"/>
        <v>179</v>
      </c>
      <c r="D179">
        <f t="shared" si="26"/>
        <v>48932</v>
      </c>
      <c r="E179">
        <f t="shared" si="31"/>
        <v>17090.220476348182</v>
      </c>
      <c r="F179">
        <f t="shared" si="11"/>
        <v>1013898923.2328522</v>
      </c>
      <c r="I179">
        <f t="shared" si="32"/>
        <v>16373.280654937924</v>
      </c>
      <c r="M179">
        <f t="shared" si="27"/>
        <v>45306.765757504574</v>
      </c>
      <c r="N179">
        <f t="shared" si="19"/>
        <v>13142323.312961385</v>
      </c>
      <c r="Q179">
        <f t="shared" si="28"/>
        <v>47495.217560647208</v>
      </c>
      <c r="R179">
        <f t="shared" si="20"/>
        <v>2064343.7780325585</v>
      </c>
    </row>
    <row r="180" spans="1:18" x14ac:dyDescent="0.4">
      <c r="A180" s="1">
        <f t="shared" si="29"/>
        <v>44053</v>
      </c>
      <c r="B180">
        <v>49709</v>
      </c>
      <c r="C180">
        <f t="shared" si="30"/>
        <v>180</v>
      </c>
      <c r="D180">
        <f t="shared" si="26"/>
        <v>49675</v>
      </c>
      <c r="E180">
        <f t="shared" si="31"/>
        <v>17090.222864583509</v>
      </c>
      <c r="F180">
        <f t="shared" si="11"/>
        <v>1061767700.9647614</v>
      </c>
      <c r="I180">
        <f t="shared" si="32"/>
        <v>16373.280913962908</v>
      </c>
      <c r="M180">
        <f t="shared" si="27"/>
        <v>46288.639830773842</v>
      </c>
      <c r="N180">
        <f t="shared" si="19"/>
        <v>11467435.195721414</v>
      </c>
      <c r="Q180">
        <f t="shared" si="28"/>
        <v>48767.307195135065</v>
      </c>
      <c r="R180">
        <f t="shared" si="20"/>
        <v>823906.22800357325</v>
      </c>
    </row>
    <row r="181" spans="1:18" x14ac:dyDescent="0.4">
      <c r="A181" s="1">
        <f t="shared" si="29"/>
        <v>44054</v>
      </c>
      <c r="B181">
        <v>50497</v>
      </c>
      <c r="C181">
        <f t="shared" si="30"/>
        <v>181</v>
      </c>
      <c r="D181">
        <f t="shared" si="26"/>
        <v>50463</v>
      </c>
      <c r="E181">
        <f t="shared" si="31"/>
        <v>17090.224989701615</v>
      </c>
      <c r="F181">
        <f t="shared" si="11"/>
        <v>1113742111.8879964</v>
      </c>
      <c r="I181">
        <f t="shared" si="32"/>
        <v>16373.281140067027</v>
      </c>
      <c r="M181">
        <f t="shared" si="27"/>
        <v>47281.044187987893</v>
      </c>
      <c r="N181">
        <f t="shared" si="19"/>
        <v>10124842.789597629</v>
      </c>
      <c r="Q181">
        <f t="shared" si="28"/>
        <v>50029.867637685747</v>
      </c>
      <c r="R181">
        <f t="shared" si="20"/>
        <v>187603.64328392493</v>
      </c>
    </row>
    <row r="182" spans="1:18" x14ac:dyDescent="0.4">
      <c r="A182" s="1">
        <f t="shared" si="29"/>
        <v>44055</v>
      </c>
      <c r="B182">
        <v>51573</v>
      </c>
      <c r="C182">
        <f t="shared" si="30"/>
        <v>182</v>
      </c>
      <c r="D182">
        <f t="shared" si="26"/>
        <v>51539</v>
      </c>
      <c r="E182">
        <f t="shared" ref="E182:E191" si="33">$H$3/(1+EXP(-$H$1*(C182-$H$2)))</f>
        <v>17090.226880690654</v>
      </c>
      <c r="F182">
        <f t="shared" si="11"/>
        <v>1186717969.4256504</v>
      </c>
      <c r="I182">
        <f t="shared" ref="I182:I191" si="34">$L$3/(1+EXP(-$L$1*(C182-$L$2)))+$L$6/(1+EXP(-$L$4*(C182-$L$5)))</f>
        <v>16373.281337434373</v>
      </c>
      <c r="M182">
        <f t="shared" si="27"/>
        <v>48282.821377325497</v>
      </c>
      <c r="N182">
        <f t="shared" si="19"/>
        <v>10602699.222762421</v>
      </c>
      <c r="Q182">
        <f t="shared" si="28"/>
        <v>51278.325839918194</v>
      </c>
      <c r="R182">
        <f t="shared" si="20"/>
        <v>67951.017734354959</v>
      </c>
    </row>
    <row r="183" spans="1:18" x14ac:dyDescent="0.4">
      <c r="A183" s="1">
        <f t="shared" si="29"/>
        <v>44056</v>
      </c>
      <c r="B183">
        <v>52768</v>
      </c>
      <c r="C183">
        <f t="shared" si="30"/>
        <v>183</v>
      </c>
      <c r="D183">
        <f t="shared" si="26"/>
        <v>52734</v>
      </c>
      <c r="E183">
        <f t="shared" si="33"/>
        <v>17090.22856334511</v>
      </c>
      <c r="F183">
        <f t="shared" si="11"/>
        <v>1270478442.2284949</v>
      </c>
      <c r="I183">
        <f t="shared" si="34"/>
        <v>16373.281509717248</v>
      </c>
      <c r="M183">
        <f t="shared" si="27"/>
        <v>49292.767080565645</v>
      </c>
      <c r="N183">
        <f t="shared" si="19"/>
        <v>11842084.005798692</v>
      </c>
      <c r="Q183">
        <f t="shared" si="28"/>
        <v>52508.398842685245</v>
      </c>
      <c r="R183">
        <f t="shared" si="20"/>
        <v>50895.882181756948</v>
      </c>
    </row>
    <row r="184" spans="1:18" x14ac:dyDescent="0.4">
      <c r="A184" s="1">
        <f t="shared" si="29"/>
        <v>44057</v>
      </c>
      <c r="B184">
        <v>54159</v>
      </c>
      <c r="C184">
        <f t="shared" si="30"/>
        <v>184</v>
      </c>
      <c r="D184">
        <f t="shared" si="26"/>
        <v>54125</v>
      </c>
      <c r="E184">
        <f t="shared" si="33"/>
        <v>17090.230060617643</v>
      </c>
      <c r="F184">
        <f t="shared" si="11"/>
        <v>1371574184.4629791</v>
      </c>
      <c r="I184">
        <f t="shared" si="34"/>
        <v>16373.281660103779</v>
      </c>
      <c r="M184">
        <f t="shared" si="27"/>
        <v>50309.635587296783</v>
      </c>
      <c r="N184">
        <f t="shared" si="19"/>
        <v>14557005.601722162</v>
      </c>
      <c r="Q184">
        <f t="shared" si="28"/>
        <v>53716.157284293156</v>
      </c>
      <c r="R184">
        <f t="shared" si="20"/>
        <v>167152.36618654692</v>
      </c>
    </row>
    <row r="185" spans="1:18" x14ac:dyDescent="0.4">
      <c r="A185" s="1">
        <f t="shared" si="29"/>
        <v>44058</v>
      </c>
      <c r="B185">
        <v>55300</v>
      </c>
      <c r="C185">
        <f t="shared" si="30"/>
        <v>185</v>
      </c>
      <c r="D185">
        <f t="shared" si="26"/>
        <v>55266</v>
      </c>
      <c r="E185">
        <f t="shared" si="33"/>
        <v>17090.231392932186</v>
      </c>
      <c r="F185">
        <f t="shared" si="11"/>
        <v>1457389308.7403846</v>
      </c>
      <c r="I185">
        <f t="shared" si="34"/>
        <v>16373.281791376883</v>
      </c>
      <c r="M185">
        <f t="shared" si="27"/>
        <v>51332.145707978263</v>
      </c>
      <c r="N185">
        <f t="shared" si="19"/>
        <v>15475209.590857841</v>
      </c>
      <c r="Q185">
        <f t="shared" si="28"/>
        <v>54898.077058516981</v>
      </c>
      <c r="R185">
        <f t="shared" si="20"/>
        <v>135367.29086951687</v>
      </c>
    </row>
    <row r="186" spans="1:18" x14ac:dyDescent="0.4">
      <c r="A186" s="1">
        <f t="shared" si="29"/>
        <v>44059</v>
      </c>
      <c r="B186">
        <v>56185</v>
      </c>
      <c r="C186">
        <f t="shared" si="30"/>
        <v>186</v>
      </c>
      <c r="D186">
        <f t="shared" si="26"/>
        <v>56151</v>
      </c>
      <c r="E186">
        <f t="shared" si="33"/>
        <v>17090.232578462525</v>
      </c>
      <c r="F186">
        <f t="shared" si="11"/>
        <v>1525743551.559443</v>
      </c>
      <c r="I186">
        <f t="shared" si="34"/>
        <v>16373.281905965785</v>
      </c>
      <c r="M186">
        <f t="shared" si="27"/>
        <v>52358.987069076706</v>
      </c>
      <c r="N186">
        <f t="shared" si="19"/>
        <v>14379362.068289474</v>
      </c>
      <c r="Q186">
        <f t="shared" si="28"/>
        <v>56051.078013849139</v>
      </c>
      <c r="R186">
        <f t="shared" si="20"/>
        <v>9984.4033163328386</v>
      </c>
    </row>
    <row r="187" spans="1:18" x14ac:dyDescent="0.4">
      <c r="A187" s="1">
        <f t="shared" si="29"/>
        <v>44060</v>
      </c>
      <c r="B187">
        <v>56889</v>
      </c>
      <c r="C187">
        <f t="shared" si="30"/>
        <v>187</v>
      </c>
      <c r="D187">
        <f t="shared" si="26"/>
        <v>56855</v>
      </c>
      <c r="E187">
        <f t="shared" si="33"/>
        <v>17090.233633380187</v>
      </c>
      <c r="F187">
        <f t="shared" si="11"/>
        <v>1581236644.1918583</v>
      </c>
      <c r="I187">
        <f t="shared" si="34"/>
        <v>16373.282005990977</v>
      </c>
      <c r="M187">
        <f t="shared" si="27"/>
        <v>53388.826726523461</v>
      </c>
      <c r="N187">
        <f t="shared" si="19"/>
        <v>12014357.161763066</v>
      </c>
      <c r="Q187">
        <f t="shared" si="28"/>
        <v>57172.549263052206</v>
      </c>
      <c r="R187">
        <f t="shared" si="20"/>
        <v>100837.53446499899</v>
      </c>
    </row>
    <row r="188" spans="1:18" x14ac:dyDescent="0.4">
      <c r="A188" s="1">
        <f t="shared" si="29"/>
        <v>44061</v>
      </c>
      <c r="B188">
        <v>58174</v>
      </c>
      <c r="C188">
        <f t="shared" si="30"/>
        <v>188</v>
      </c>
      <c r="D188">
        <f t="shared" si="26"/>
        <v>58140</v>
      </c>
      <c r="E188">
        <f t="shared" si="33"/>
        <v>17090.234572075078</v>
      </c>
      <c r="F188">
        <f t="shared" si="11"/>
        <v>1685083241.6876605</v>
      </c>
      <c r="I188">
        <f t="shared" si="34"/>
        <v>16373.282093303431</v>
      </c>
      <c r="M188">
        <f t="shared" si="27"/>
        <v>54420.316027831388</v>
      </c>
      <c r="N188">
        <f t="shared" si="19"/>
        <v>13836048.852808064</v>
      </c>
      <c r="Q188">
        <f t="shared" si="28"/>
        <v>58260.361315173715</v>
      </c>
      <c r="R188">
        <f t="shared" si="20"/>
        <v>14486.846190346456</v>
      </c>
    </row>
    <row r="189" spans="1:18" x14ac:dyDescent="0.4">
      <c r="A189" s="1">
        <f t="shared" si="29"/>
        <v>44062</v>
      </c>
      <c r="B189">
        <v>59088</v>
      </c>
      <c r="C189">
        <f t="shared" si="30"/>
        <v>189</v>
      </c>
      <c r="D189">
        <f t="shared" si="26"/>
        <v>59054</v>
      </c>
      <c r="E189">
        <f t="shared" si="33"/>
        <v>17090.23540735172</v>
      </c>
      <c r="F189">
        <f t="shared" si="11"/>
        <v>1760957538.7872014</v>
      </c>
      <c r="I189">
        <f t="shared" si="34"/>
        <v>16373.282169518878</v>
      </c>
      <c r="M189">
        <f t="shared" si="27"/>
        <v>55452.09764853392</v>
      </c>
      <c r="N189">
        <f t="shared" si="19"/>
        <v>12973700.549496878</v>
      </c>
      <c r="Q189">
        <f t="shared" si="28"/>
        <v>59312.865808304057</v>
      </c>
      <c r="R189">
        <f t="shared" si="20"/>
        <v>67011.50670891293</v>
      </c>
    </row>
    <row r="190" spans="1:18" x14ac:dyDescent="0.4">
      <c r="A190" s="1">
        <f t="shared" si="29"/>
        <v>44063</v>
      </c>
      <c r="B190">
        <v>60204</v>
      </c>
      <c r="C190">
        <f t="shared" si="30"/>
        <v>190</v>
      </c>
      <c r="D190">
        <f t="shared" si="26"/>
        <v>60170</v>
      </c>
      <c r="E190">
        <f t="shared" si="33"/>
        <v>17090.236150603945</v>
      </c>
      <c r="F190">
        <f t="shared" si="11"/>
        <v>1855866053.3197312</v>
      </c>
      <c r="I190">
        <f t="shared" si="34"/>
        <v>16373.2822360477</v>
      </c>
      <c r="M190">
        <f t="shared" si="27"/>
        <v>56482.81272530205</v>
      </c>
      <c r="N190">
        <f t="shared" si="19"/>
        <v>13595349.998694494</v>
      </c>
      <c r="Q190">
        <f t="shared" si="28"/>
        <v>60328.884079830794</v>
      </c>
      <c r="R190">
        <f t="shared" si="20"/>
        <v>25244.15082367805</v>
      </c>
    </row>
    <row r="191" spans="1:18" x14ac:dyDescent="0.4">
      <c r="A191" s="1">
        <f t="shared" si="29"/>
        <v>44064</v>
      </c>
      <c r="B191">
        <v>61229</v>
      </c>
      <c r="C191">
        <f t="shared" si="30"/>
        <v>191</v>
      </c>
      <c r="D191">
        <f t="shared" si="26"/>
        <v>61195</v>
      </c>
      <c r="E191">
        <f t="shared" si="33"/>
        <v>17090.236811970284</v>
      </c>
      <c r="F191">
        <f t="shared" si="11"/>
        <v>1945230135.8721809</v>
      </c>
      <c r="I191">
        <f t="shared" si="34"/>
        <v>16373.282294121018</v>
      </c>
      <c r="M191">
        <f t="shared" si="27"/>
        <v>57511.108006249669</v>
      </c>
      <c r="N191">
        <f t="shared" si="19"/>
        <v>13571060.221617786</v>
      </c>
      <c r="Q191">
        <f t="shared" si="28"/>
        <v>61307.686144282896</v>
      </c>
      <c r="R191">
        <f t="shared" si="20"/>
        <v>12698.167113345618</v>
      </c>
    </row>
    <row r="192" spans="1:18" x14ac:dyDescent="0.4">
      <c r="A192" s="1">
        <f>1+A191</f>
        <v>44065</v>
      </c>
      <c r="B192">
        <v>62114</v>
      </c>
      <c r="C192">
        <f>C191+1</f>
        <v>192</v>
      </c>
      <c r="D192">
        <f t="shared" si="26"/>
        <v>62080</v>
      </c>
      <c r="E192">
        <f t="shared" ref="E192" si="35">$H$3/(1+EXP(-$H$1*(C192-$H$2)))</f>
        <v>17090.237400472302</v>
      </c>
      <c r="F192">
        <f t="shared" si="11"/>
        <v>2024078738.7618613</v>
      </c>
      <c r="I192">
        <f t="shared" ref="I192" si="36">$L$3/(1+EXP(-$L$1*(C192-$L$2)))+$L$6/(1+EXP(-$L$4*(C192-$L$5)))</f>
        <v>16373.282344813488</v>
      </c>
      <c r="M192">
        <f t="shared" si="27"/>
        <v>58535.642938608791</v>
      </c>
      <c r="N192">
        <f t="shared" si="19"/>
        <v>12562466.978633726</v>
      </c>
      <c r="Q192">
        <f t="shared" si="28"/>
        <v>62248.961852483684</v>
      </c>
      <c r="R192">
        <f t="shared" si="20"/>
        <v>28548.107594718258</v>
      </c>
    </row>
    <row r="193" spans="1:18" x14ac:dyDescent="0.4">
      <c r="A193" s="1">
        <f t="shared" ref="A193:A256" si="37">1+A192</f>
        <v>44066</v>
      </c>
      <c r="B193">
        <v>62635</v>
      </c>
      <c r="C193">
        <f t="shared" ref="C193:C257" si="38">C192+1</f>
        <v>193</v>
      </c>
      <c r="D193">
        <f t="shared" si="26"/>
        <v>62601</v>
      </c>
      <c r="E193">
        <f t="shared" ref="E193:E222" si="39">$H$3/(1+EXP(-$H$1*(C193-$H$2)))</f>
        <v>17090.23792413764</v>
      </c>
      <c r="F193">
        <f t="shared" si="11"/>
        <v>2071229464.7257516</v>
      </c>
      <c r="I193">
        <f t="shared" ref="I193:I222" si="40">$L$3/(1+EXP(-$L$1*(C193-$L$2)))+$L$6/(1+EXP(-$L$4*(C193-$L$5)))</f>
        <v>16373.282389063179</v>
      </c>
      <c r="M193">
        <f t="shared" si="27"/>
        <v>59555.096615153423</v>
      </c>
      <c r="N193">
        <f t="shared" si="19"/>
        <v>9277527.4298198353</v>
      </c>
      <c r="Q193">
        <f t="shared" si="28"/>
        <v>63152.786086251013</v>
      </c>
      <c r="R193">
        <f t="shared" si="20"/>
        <v>304467.88498021074</v>
      </c>
    </row>
    <row r="194" spans="1:18" x14ac:dyDescent="0.4">
      <c r="A194" s="1">
        <f t="shared" si="37"/>
        <v>44067</v>
      </c>
      <c r="B194">
        <v>63340</v>
      </c>
      <c r="C194">
        <f t="shared" si="38"/>
        <v>194</v>
      </c>
      <c r="D194">
        <f t="shared" si="26"/>
        <v>63306</v>
      </c>
      <c r="E194">
        <f t="shared" si="39"/>
        <v>17090.238390109498</v>
      </c>
      <c r="F194">
        <f t="shared" si="11"/>
        <v>2135896621.1822283</v>
      </c>
      <c r="I194">
        <f t="shared" si="40"/>
        <v>16373.282427688942</v>
      </c>
      <c r="M194">
        <f t="shared" ref="M194:M257" si="41">$P$3/(1+EXP(-$P$1*($C194-$P$2)))+$P$6/(1+EXP(-$P$4*($C194-$P$5)))+$P$9/(1+EXP(-$P$7*($C194-$P$8)))</f>
        <v>60568.174503438458</v>
      </c>
      <c r="N194">
        <f t="shared" si="19"/>
        <v>7495688.4496224513</v>
      </c>
      <c r="Q194">
        <f t="shared" ref="Q194:Q257" si="42">T$3/(1+EXP(-T$1*($C194-T$2)))+T$6/(1+EXP(-T$4*($C194-T$5)))+T$9/(1+EXP(-T$7*($C194-T$8)))+T$12/(1+EXP(-T$10*($C194-T$11)))</f>
        <v>64019.579815436104</v>
      </c>
      <c r="R194">
        <f t="shared" si="20"/>
        <v>509196.15299782378</v>
      </c>
    </row>
    <row r="195" spans="1:18" x14ac:dyDescent="0.4">
      <c r="A195" s="1">
        <f t="shared" si="37"/>
        <v>44068</v>
      </c>
      <c r="B195">
        <v>64081</v>
      </c>
      <c r="C195">
        <f t="shared" si="38"/>
        <v>195</v>
      </c>
      <c r="D195">
        <f t="shared" si="26"/>
        <v>64047</v>
      </c>
      <c r="E195">
        <f t="shared" si="39"/>
        <v>17090.238804744105</v>
      </c>
      <c r="F195">
        <f t="shared" si="11"/>
        <v>2204937421.9482899</v>
      </c>
      <c r="I195">
        <f t="shared" si="40"/>
        <v>16373.282461405552</v>
      </c>
      <c r="M195">
        <f t="shared" si="41"/>
        <v>61573.614886021613</v>
      </c>
      <c r="N195">
        <f t="shared" si="19"/>
        <v>6117633.92204988</v>
      </c>
      <c r="Q195">
        <f t="shared" si="42"/>
        <v>64850.068729313585</v>
      </c>
      <c r="R195">
        <f t="shared" si="20"/>
        <v>644919.38400133641</v>
      </c>
    </row>
    <row r="196" spans="1:18" x14ac:dyDescent="0.4">
      <c r="A196" s="1">
        <f t="shared" si="37"/>
        <v>44069</v>
      </c>
      <c r="B196">
        <v>64971</v>
      </c>
      <c r="C196">
        <f t="shared" si="38"/>
        <v>196</v>
      </c>
      <c r="D196">
        <f t="shared" si="26"/>
        <v>64937</v>
      </c>
      <c r="E196">
        <f t="shared" si="39"/>
        <v>17090.23917369741</v>
      </c>
      <c r="F196">
        <f t="shared" si="11"/>
        <v>2289312521.5694041</v>
      </c>
      <c r="I196">
        <f t="shared" si="40"/>
        <v>16373.282490836937</v>
      </c>
      <c r="M196">
        <f t="shared" si="41"/>
        <v>62570.19494523199</v>
      </c>
      <c r="N196">
        <f t="shared" si="19"/>
        <v>5601766.1672754046</v>
      </c>
      <c r="Q196">
        <f t="shared" si="42"/>
        <v>65645.240975366483</v>
      </c>
      <c r="R196">
        <f t="shared" si="20"/>
        <v>501605.27918806765</v>
      </c>
    </row>
    <row r="197" spans="1:18" x14ac:dyDescent="0.4">
      <c r="A197" s="1">
        <f t="shared" si="37"/>
        <v>44070</v>
      </c>
      <c r="B197">
        <v>65777</v>
      </c>
      <c r="C197">
        <f t="shared" si="38"/>
        <v>197</v>
      </c>
      <c r="D197">
        <f t="shared" si="26"/>
        <v>65743</v>
      </c>
      <c r="E197">
        <f t="shared" si="39"/>
        <v>17090.23950200223</v>
      </c>
      <c r="F197">
        <f t="shared" si="11"/>
        <v>2367091104.075532</v>
      </c>
      <c r="I197">
        <f t="shared" si="40"/>
        <v>16373.28251652773</v>
      </c>
      <c r="M197">
        <f t="shared" si="41"/>
        <v>63556.736432589067</v>
      </c>
      <c r="N197">
        <f t="shared" si="19"/>
        <v>4779748.3861883804</v>
      </c>
      <c r="Q197">
        <f t="shared" si="42"/>
        <v>66406.305318436047</v>
      </c>
      <c r="R197">
        <f t="shared" si="20"/>
        <v>439973.94546554564</v>
      </c>
    </row>
    <row r="198" spans="1:18" x14ac:dyDescent="0.4">
      <c r="A198" s="1">
        <f t="shared" si="37"/>
        <v>44071</v>
      </c>
      <c r="B198">
        <v>66684</v>
      </c>
      <c r="C198">
        <f t="shared" si="38"/>
        <v>198</v>
      </c>
      <c r="D198">
        <f t="shared" si="26"/>
        <v>66650</v>
      </c>
      <c r="E198">
        <f t="shared" si="39"/>
        <v>17090.239794136913</v>
      </c>
      <c r="F198">
        <f t="shared" si="11"/>
        <v>2456169831.6626506</v>
      </c>
      <c r="I198">
        <f t="shared" si="40"/>
        <v>16373.282538953343</v>
      </c>
      <c r="M198">
        <f t="shared" si="41"/>
        <v>64532.110870474971</v>
      </c>
      <c r="N198">
        <f t="shared" si="19"/>
        <v>4485454.364960284</v>
      </c>
      <c r="Q198">
        <f t="shared" si="42"/>
        <v>67134.650793096691</v>
      </c>
      <c r="R198">
        <f t="shared" si="20"/>
        <v>234886.39124925149</v>
      </c>
    </row>
    <row r="199" spans="1:18" x14ac:dyDescent="0.4">
      <c r="A199" s="1">
        <f t="shared" si="37"/>
        <v>44072</v>
      </c>
      <c r="B199">
        <v>67484</v>
      </c>
      <c r="C199">
        <f t="shared" si="38"/>
        <v>199</v>
      </c>
      <c r="D199">
        <f t="shared" si="26"/>
        <v>67450</v>
      </c>
      <c r="E199">
        <f t="shared" si="39"/>
        <v>17090.2400540864</v>
      </c>
      <c r="F199">
        <f t="shared" si="11"/>
        <v>2536105421.8100433</v>
      </c>
      <c r="I199">
        <f t="shared" si="40"/>
        <v>16373.282558528763</v>
      </c>
      <c r="M199">
        <f t="shared" si="41"/>
        <v>65495.24424192078</v>
      </c>
      <c r="N199">
        <f t="shared" si="19"/>
        <v>3821070.0737438658</v>
      </c>
      <c r="Q199">
        <f t="shared" si="42"/>
        <v>67831.808679745591</v>
      </c>
      <c r="R199">
        <f t="shared" si="20"/>
        <v>145777.8679290711</v>
      </c>
    </row>
    <row r="200" spans="1:18" x14ac:dyDescent="0.4">
      <c r="A200" s="1">
        <f t="shared" si="37"/>
        <v>44073</v>
      </c>
      <c r="B200">
        <v>67996</v>
      </c>
      <c r="C200">
        <f t="shared" si="38"/>
        <v>200</v>
      </c>
      <c r="D200">
        <f t="shared" si="26"/>
        <v>67962</v>
      </c>
      <c r="E200">
        <f t="shared" si="39"/>
        <v>17090.24028539662</v>
      </c>
      <c r="F200">
        <f t="shared" si="11"/>
        <v>2587935936.4603434</v>
      </c>
      <c r="I200">
        <f t="shared" si="40"/>
        <v>16373.282575616242</v>
      </c>
      <c r="M200">
        <f t="shared" si="41"/>
        <v>66445.121133163862</v>
      </c>
      <c r="N200">
        <f t="shared" si="19"/>
        <v>2300921.4966540849</v>
      </c>
      <c r="Q200">
        <f t="shared" si="42"/>
        <v>68499.41740411261</v>
      </c>
      <c r="R200">
        <f t="shared" si="20"/>
        <v>288817.46624313615</v>
      </c>
    </row>
    <row r="201" spans="1:18" x14ac:dyDescent="0.4">
      <c r="A201" s="1">
        <f t="shared" si="37"/>
        <v>44074</v>
      </c>
      <c r="B201">
        <v>68443</v>
      </c>
      <c r="C201">
        <f t="shared" si="38"/>
        <v>201</v>
      </c>
      <c r="D201">
        <f t="shared" si="26"/>
        <v>68409</v>
      </c>
      <c r="E201">
        <f t="shared" si="39"/>
        <v>17090.240491222827</v>
      </c>
      <c r="F201">
        <f t="shared" si="11"/>
        <v>2633615077.5197077</v>
      </c>
      <c r="I201">
        <f t="shared" si="40"/>
        <v>16373.282590531979</v>
      </c>
      <c r="M201">
        <f t="shared" si="41"/>
        <v>67380.788302745786</v>
      </c>
      <c r="N201">
        <f t="shared" si="19"/>
        <v>1057219.2943703905</v>
      </c>
      <c r="Q201">
        <f t="shared" si="42"/>
        <v>69139.190750511276</v>
      </c>
      <c r="R201">
        <f t="shared" si="20"/>
        <v>533178.53213222022</v>
      </c>
    </row>
    <row r="202" spans="1:18" x14ac:dyDescent="0.4">
      <c r="A202" s="1">
        <f t="shared" si="37"/>
        <v>44075</v>
      </c>
      <c r="B202">
        <v>69071</v>
      </c>
      <c r="C202">
        <f t="shared" si="38"/>
        <v>202</v>
      </c>
      <c r="D202">
        <f t="shared" si="26"/>
        <v>69037</v>
      </c>
      <c r="E202">
        <f t="shared" si="39"/>
        <v>17090.240674372653</v>
      </c>
      <c r="F202">
        <f t="shared" si="11"/>
        <v>2698465804.4346519</v>
      </c>
      <c r="I202">
        <f t="shared" si="40"/>
        <v>16373.282603551997</v>
      </c>
      <c r="M202">
        <f t="shared" si="41"/>
        <v>68301.357660124486</v>
      </c>
      <c r="N202">
        <f t="shared" si="19"/>
        <v>541169.65221752145</v>
      </c>
      <c r="Q202">
        <f t="shared" si="42"/>
        <v>69752.88959723679</v>
      </c>
      <c r="R202">
        <f t="shared" si="20"/>
        <v>512497.91543185338</v>
      </c>
    </row>
    <row r="203" spans="1:18" x14ac:dyDescent="0.4">
      <c r="A203" s="1">
        <f t="shared" si="37"/>
        <v>44076</v>
      </c>
      <c r="B203">
        <v>69652</v>
      </c>
      <c r="C203">
        <f t="shared" si="38"/>
        <v>203</v>
      </c>
      <c r="D203">
        <f t="shared" si="26"/>
        <v>69618</v>
      </c>
      <c r="E203">
        <f t="shared" si="39"/>
        <v>17090.240837344416</v>
      </c>
      <c r="F203">
        <f t="shared" si="11"/>
        <v>2759165482.6499472</v>
      </c>
      <c r="I203">
        <f t="shared" si="40"/>
        <v>16373.282614917229</v>
      </c>
      <c r="M203">
        <f t="shared" si="41"/>
        <v>69206.008645858848</v>
      </c>
      <c r="N203">
        <f t="shared" si="19"/>
        <v>169736.87588705975</v>
      </c>
      <c r="Q203">
        <f t="shared" si="42"/>
        <v>70342.297230936179</v>
      </c>
      <c r="R203">
        <f t="shared" si="20"/>
        <v>524606.47874181718</v>
      </c>
    </row>
    <row r="204" spans="1:18" x14ac:dyDescent="0.4">
      <c r="A204" s="1">
        <f t="shared" si="37"/>
        <v>44077</v>
      </c>
      <c r="B204">
        <v>70295</v>
      </c>
      <c r="C204">
        <f t="shared" si="38"/>
        <v>204</v>
      </c>
      <c r="D204">
        <f t="shared" si="26"/>
        <v>70261</v>
      </c>
      <c r="E204">
        <f t="shared" si="39"/>
        <v>17090.240982361178</v>
      </c>
      <c r="F204">
        <f t="shared" si="11"/>
        <v>2827129614.5118198</v>
      </c>
      <c r="I204">
        <f t="shared" si="40"/>
        <v>16373.282624837993</v>
      </c>
      <c r="M204">
        <f t="shared" si="41"/>
        <v>70093.990014188545</v>
      </c>
      <c r="N204">
        <f t="shared" si="19"/>
        <v>27892.335360742538</v>
      </c>
      <c r="Q204">
        <f t="shared" si="42"/>
        <v>70909.198175841288</v>
      </c>
      <c r="R204">
        <f t="shared" si="20"/>
        <v>420160.87516397279</v>
      </c>
    </row>
    <row r="205" spans="1:18" x14ac:dyDescent="0.4">
      <c r="A205" s="1">
        <f t="shared" si="37"/>
        <v>44078</v>
      </c>
      <c r="B205">
        <v>70864</v>
      </c>
      <c r="C205">
        <f t="shared" si="38"/>
        <v>205</v>
      </c>
      <c r="D205">
        <f t="shared" si="26"/>
        <v>70830</v>
      </c>
      <c r="E205">
        <f t="shared" si="39"/>
        <v>17090.241111401087</v>
      </c>
      <c r="F205">
        <f t="shared" si="11"/>
        <v>2887961685.4047456</v>
      </c>
      <c r="I205">
        <f t="shared" si="40"/>
        <v>16373.282633497876</v>
      </c>
      <c r="M205">
        <f t="shared" si="41"/>
        <v>70964.62102710054</v>
      </c>
      <c r="N205">
        <f t="shared" si="19"/>
        <v>18122.820937604389</v>
      </c>
      <c r="Q205">
        <f t="shared" si="42"/>
        <v>71455.360381913706</v>
      </c>
      <c r="R205">
        <f t="shared" si="20"/>
        <v>391075.6072672563</v>
      </c>
    </row>
    <row r="206" spans="1:18" x14ac:dyDescent="0.4">
      <c r="A206" s="1">
        <f t="shared" si="37"/>
        <v>44079</v>
      </c>
      <c r="B206">
        <v>71366</v>
      </c>
      <c r="C206">
        <f t="shared" si="38"/>
        <v>206</v>
      </c>
      <c r="D206">
        <f t="shared" si="26"/>
        <v>71332</v>
      </c>
      <c r="E206">
        <f t="shared" si="39"/>
        <v>17090.241226224356</v>
      </c>
      <c r="F206">
        <f t="shared" si="11"/>
        <v>2942168394.8724666</v>
      </c>
      <c r="I206">
        <f t="shared" si="40"/>
        <v>16373.282641057129</v>
      </c>
      <c r="M206">
        <f t="shared" si="41"/>
        <v>71817.292076594124</v>
      </c>
      <c r="N206">
        <f t="shared" si="19"/>
        <v>235508.39960503663</v>
      </c>
      <c r="Q206">
        <f t="shared" si="42"/>
        <v>71982.520550399277</v>
      </c>
      <c r="R206">
        <f t="shared" si="20"/>
        <v>423176.9864917777</v>
      </c>
    </row>
    <row r="207" spans="1:18" x14ac:dyDescent="0.4">
      <c r="A207" s="1">
        <f t="shared" si="37"/>
        <v>44080</v>
      </c>
      <c r="B207">
        <v>71816</v>
      </c>
      <c r="C207">
        <f t="shared" si="38"/>
        <v>207</v>
      </c>
      <c r="D207">
        <f t="shared" si="26"/>
        <v>71782</v>
      </c>
      <c r="E207">
        <f t="shared" si="39"/>
        <v>17090.24132839726</v>
      </c>
      <c r="F207">
        <f t="shared" si="11"/>
        <v>2991188466.592834</v>
      </c>
      <c r="I207">
        <f t="shared" si="40"/>
        <v>16373.282647655635</v>
      </c>
      <c r="M207">
        <f t="shared" si="41"/>
        <v>72651.464758704256</v>
      </c>
      <c r="N207">
        <f t="shared" si="19"/>
        <v>755968.96662865079</v>
      </c>
      <c r="Q207">
        <f t="shared" si="42"/>
        <v>72492.372332523068</v>
      </c>
      <c r="R207">
        <f t="shared" si="20"/>
        <v>504628.85081426374</v>
      </c>
    </row>
    <row r="208" spans="1:18" x14ac:dyDescent="0.4">
      <c r="A208" s="1">
        <f t="shared" si="37"/>
        <v>44081</v>
      </c>
      <c r="B208">
        <v>72185</v>
      </c>
      <c r="C208">
        <f t="shared" si="38"/>
        <v>208</v>
      </c>
      <c r="D208">
        <f t="shared" si="26"/>
        <v>72151</v>
      </c>
      <c r="E208">
        <f t="shared" si="39"/>
        <v>17090.241419313526</v>
      </c>
      <c r="F208">
        <f t="shared" si="11"/>
        <v>3031687135.480639</v>
      </c>
      <c r="I208">
        <f t="shared" si="40"/>
        <v>16373.282653415501</v>
      </c>
      <c r="M208">
        <f t="shared" si="41"/>
        <v>73466.671428825764</v>
      </c>
      <c r="N208">
        <f t="shared" si="19"/>
        <v>1730991.3086284285</v>
      </c>
      <c r="Q208">
        <f t="shared" si="42"/>
        <v>72986.55711328813</v>
      </c>
      <c r="R208">
        <f t="shared" si="20"/>
        <v>698155.68956639373</v>
      </c>
    </row>
    <row r="209" spans="1:18" x14ac:dyDescent="0.4">
      <c r="A209" s="1">
        <f t="shared" si="37"/>
        <v>44082</v>
      </c>
      <c r="B209">
        <v>72673</v>
      </c>
      <c r="C209">
        <f t="shared" si="38"/>
        <v>209</v>
      </c>
      <c r="D209">
        <f t="shared" si="26"/>
        <v>72639</v>
      </c>
      <c r="E209">
        <f t="shared" si="39"/>
        <v>17090.24150021332</v>
      </c>
      <c r="F209">
        <f t="shared" si="11"/>
        <v>3085664570.8676229</v>
      </c>
      <c r="I209">
        <f t="shared" si="40"/>
        <v>16373.282658443313</v>
      </c>
      <c r="M209">
        <f t="shared" si="41"/>
        <v>74262.514272933317</v>
      </c>
      <c r="N209">
        <f t="shared" si="19"/>
        <v>2635798.5944181955</v>
      </c>
      <c r="Q209">
        <f t="shared" si="42"/>
        <v>73466.657083823375</v>
      </c>
      <c r="R209">
        <f t="shared" si="20"/>
        <v>685016.24840301275</v>
      </c>
    </row>
    <row r="210" spans="1:18" x14ac:dyDescent="0.4">
      <c r="A210" s="1">
        <f t="shared" si="37"/>
        <v>44083</v>
      </c>
      <c r="B210">
        <v>73215</v>
      </c>
      <c r="C210">
        <f t="shared" si="38"/>
        <v>210</v>
      </c>
      <c r="D210">
        <f t="shared" si="26"/>
        <v>73181</v>
      </c>
      <c r="E210">
        <f t="shared" si="39"/>
        <v>17090.241572200186</v>
      </c>
      <c r="F210">
        <f t="shared" si="11"/>
        <v>3146173181.0057955</v>
      </c>
      <c r="I210">
        <f t="shared" si="40"/>
        <v>16373.282662832116</v>
      </c>
      <c r="M210">
        <f t="shared" si="41"/>
        <v>75038.663933382486</v>
      </c>
      <c r="N210">
        <f t="shared" si="19"/>
        <v>3450915.2893900895</v>
      </c>
      <c r="Q210">
        <f t="shared" si="42"/>
        <v>73934.190308962614</v>
      </c>
      <c r="R210">
        <f t="shared" si="20"/>
        <v>567295.64151519781</v>
      </c>
    </row>
    <row r="211" spans="1:18" x14ac:dyDescent="0.4">
      <c r="A211" s="1">
        <f t="shared" si="37"/>
        <v>44084</v>
      </c>
      <c r="B211">
        <v>73978</v>
      </c>
      <c r="C211">
        <f t="shared" si="38"/>
        <v>211</v>
      </c>
      <c r="D211">
        <f t="shared" si="26"/>
        <v>73944</v>
      </c>
      <c r="E211">
        <f t="shared" si="39"/>
        <v>17090.24163625608</v>
      </c>
      <c r="F211">
        <f t="shared" si="11"/>
        <v>3232349840.0829821</v>
      </c>
      <c r="I211">
        <f t="shared" si="40"/>
        <v>16373.282666663123</v>
      </c>
      <c r="M211">
        <f t="shared" si="41"/>
        <v>75794.857731097218</v>
      </c>
      <c r="N211">
        <f t="shared" si="19"/>
        <v>3425674.3407623409</v>
      </c>
      <c r="Q211">
        <f t="shared" si="42"/>
        <v>74390.607508615503</v>
      </c>
      <c r="R211">
        <f t="shared" si="20"/>
        <v>199458.26675174688</v>
      </c>
    </row>
    <row r="212" spans="1:18" x14ac:dyDescent="0.4">
      <c r="A212" s="1">
        <f t="shared" si="37"/>
        <v>44085</v>
      </c>
      <c r="B212">
        <v>74610</v>
      </c>
      <c r="C212">
        <f t="shared" si="38"/>
        <v>212</v>
      </c>
      <c r="D212">
        <f t="shared" si="26"/>
        <v>74576</v>
      </c>
      <c r="E212">
        <f t="shared" si="39"/>
        <v>17090.241693254782</v>
      </c>
      <c r="F212">
        <f t="shared" si="11"/>
        <v>3304612408.1015272</v>
      </c>
      <c r="I212">
        <f t="shared" si="40"/>
        <v>16373.282670007226</v>
      </c>
      <c r="M212">
        <f t="shared" si="41"/>
        <v>76530.897528120084</v>
      </c>
      <c r="N212">
        <f t="shared" si="19"/>
        <v>3821624.3454500134</v>
      </c>
      <c r="Q212">
        <f t="shared" si="42"/>
        <v>74837.290289348428</v>
      </c>
      <c r="R212">
        <f t="shared" si="20"/>
        <v>68272.615307785178</v>
      </c>
    </row>
    <row r="213" spans="1:18" x14ac:dyDescent="0.4">
      <c r="A213" s="1">
        <f t="shared" si="37"/>
        <v>44086</v>
      </c>
      <c r="B213">
        <v>75189</v>
      </c>
      <c r="C213">
        <f t="shared" si="38"/>
        <v>213</v>
      </c>
      <c r="D213">
        <f t="shared" si="26"/>
        <v>75155</v>
      </c>
      <c r="E213">
        <f t="shared" si="39"/>
        <v>17090.241743973795</v>
      </c>
      <c r="F213">
        <f t="shared" si="11"/>
        <v>3371516151.3307638</v>
      </c>
      <c r="I213">
        <f t="shared" si="40"/>
        <v>16373.282672926311</v>
      </c>
      <c r="M213">
        <f t="shared" si="41"/>
        <v>77246.647275764291</v>
      </c>
      <c r="N213">
        <f t="shared" si="19"/>
        <v>4374988.3262121817</v>
      </c>
      <c r="Q213">
        <f t="shared" si="42"/>
        <v>75275.550584225872</v>
      </c>
      <c r="R213">
        <f t="shared" si="20"/>
        <v>14532.44335719899</v>
      </c>
    </row>
    <row r="214" spans="1:18" x14ac:dyDescent="0.4">
      <c r="A214" s="1">
        <f t="shared" si="37"/>
        <v>44087</v>
      </c>
      <c r="B214">
        <v>75523</v>
      </c>
      <c r="C214">
        <f t="shared" si="38"/>
        <v>214</v>
      </c>
      <c r="D214">
        <f t="shared" si="26"/>
        <v>75489</v>
      </c>
      <c r="E214">
        <f t="shared" si="39"/>
        <v>17090.241789104966</v>
      </c>
      <c r="F214">
        <f t="shared" si="11"/>
        <v>3410414960.5745797</v>
      </c>
      <c r="I214">
        <f t="shared" si="40"/>
        <v>16373.282675474391</v>
      </c>
      <c r="M214">
        <f t="shared" si="41"/>
        <v>77942.030294019496</v>
      </c>
      <c r="N214">
        <f t="shared" si="19"/>
        <v>6017357.6233773753</v>
      </c>
      <c r="Q214">
        <f t="shared" si="42"/>
        <v>75706.631082611158</v>
      </c>
      <c r="R214">
        <f t="shared" si="20"/>
        <v>47363.28811850489</v>
      </c>
    </row>
    <row r="215" spans="1:18" x14ac:dyDescent="0.4">
      <c r="A215" s="1">
        <f t="shared" si="37"/>
        <v>44088</v>
      </c>
      <c r="B215">
        <v>75886</v>
      </c>
      <c r="C215">
        <f t="shared" si="38"/>
        <v>215</v>
      </c>
      <c r="D215">
        <f t="shared" si="26"/>
        <v>75852</v>
      </c>
      <c r="E215">
        <f t="shared" si="39"/>
        <v>17090.24182926393</v>
      </c>
      <c r="F215">
        <f t="shared" si="11"/>
        <v>3452944223.3160667</v>
      </c>
      <c r="I215">
        <f t="shared" si="40"/>
        <v>16373.282677698622</v>
      </c>
      <c r="M215">
        <f t="shared" si="41"/>
        <v>78617.026327504194</v>
      </c>
      <c r="N215">
        <f t="shared" si="19"/>
        <v>7645370.5917913318</v>
      </c>
      <c r="Q215">
        <f t="shared" si="42"/>
        <v>76131.706455931941</v>
      </c>
      <c r="R215">
        <f t="shared" si="20"/>
        <v>78235.701490006613</v>
      </c>
    </row>
    <row r="216" spans="1:18" x14ac:dyDescent="0.4">
      <c r="A216" s="1">
        <f t="shared" si="37"/>
        <v>44089</v>
      </c>
      <c r="B216">
        <v>76471</v>
      </c>
      <c r="C216">
        <f t="shared" si="38"/>
        <v>216</v>
      </c>
      <c r="D216">
        <f t="shared" si="26"/>
        <v>76437</v>
      </c>
      <c r="E216">
        <f t="shared" si="39"/>
        <v>17090.241864998479</v>
      </c>
      <c r="F216">
        <f t="shared" si="11"/>
        <v>3522037701.1343694</v>
      </c>
      <c r="I216">
        <f t="shared" si="40"/>
        <v>16373.282679640166</v>
      </c>
      <c r="M216">
        <f t="shared" si="41"/>
        <v>79271.668422207891</v>
      </c>
      <c r="N216">
        <f t="shared" si="19"/>
        <v>8035345.0638625752</v>
      </c>
      <c r="Q216">
        <f t="shared" si="42"/>
        <v>76551.885209371991</v>
      </c>
      <c r="R216">
        <f t="shared" si="20"/>
        <v>13198.611332446126</v>
      </c>
    </row>
    <row r="217" spans="1:18" x14ac:dyDescent="0.4">
      <c r="A217" s="1">
        <f t="shared" si="37"/>
        <v>44090</v>
      </c>
      <c r="B217">
        <v>76960</v>
      </c>
      <c r="C217">
        <f t="shared" si="38"/>
        <v>217</v>
      </c>
      <c r="D217">
        <f t="shared" si="26"/>
        <v>76926</v>
      </c>
      <c r="E217">
        <f t="shared" si="39"/>
        <v>17090.241896796066</v>
      </c>
      <c r="F217">
        <f t="shared" si="11"/>
        <v>3580317947.7851348</v>
      </c>
      <c r="I217">
        <f t="shared" si="40"/>
        <v>16373.282681334947</v>
      </c>
      <c r="M217">
        <f t="shared" si="41"/>
        <v>79906.039665621211</v>
      </c>
      <c r="N217">
        <f t="shared" si="19"/>
        <v>8880636.4086757768</v>
      </c>
      <c r="Q217">
        <f t="shared" si="42"/>
        <v>76968.212012345466</v>
      </c>
      <c r="R217">
        <f t="shared" si="20"/>
        <v>1781.8539862537793</v>
      </c>
    </row>
    <row r="218" spans="1:18" x14ac:dyDescent="0.4">
      <c r="A218" s="1">
        <f t="shared" si="37"/>
        <v>44091</v>
      </c>
      <c r="B218">
        <v>77486</v>
      </c>
      <c r="C218">
        <f t="shared" si="38"/>
        <v>218</v>
      </c>
      <c r="D218">
        <f t="shared" si="26"/>
        <v>77452</v>
      </c>
      <c r="E218">
        <f t="shared" si="39"/>
        <v>17090.241925090431</v>
      </c>
      <c r="F218">
        <f t="shared" si="11"/>
        <v>3643541837.8939099</v>
      </c>
      <c r="I218">
        <f t="shared" si="40"/>
        <v>16373.282682814328</v>
      </c>
      <c r="M218">
        <f t="shared" si="41"/>
        <v>80520.269830706311</v>
      </c>
      <c r="N218">
        <f t="shared" si="19"/>
        <v>9414279.7540225349</v>
      </c>
      <c r="Q218">
        <f t="shared" si="42"/>
        <v>77381.670381969947</v>
      </c>
      <c r="R218">
        <f t="shared" si="20"/>
        <v>4946.2551722531698</v>
      </c>
    </row>
    <row r="219" spans="1:18" x14ac:dyDescent="0.4">
      <c r="A219" s="1">
        <f t="shared" si="37"/>
        <v>44092</v>
      </c>
      <c r="B219">
        <v>78065</v>
      </c>
      <c r="C219">
        <f t="shared" si="38"/>
        <v>219</v>
      </c>
      <c r="D219">
        <f t="shared" si="26"/>
        <v>78031</v>
      </c>
      <c r="E219">
        <f t="shared" si="39"/>
        <v>17090.24195026754</v>
      </c>
      <c r="F219">
        <f t="shared" si="11"/>
        <v>3713775991.6760316</v>
      </c>
      <c r="I219">
        <f t="shared" si="40"/>
        <v>16373.28268410569</v>
      </c>
      <c r="M219">
        <f t="shared" si="41"/>
        <v>81114.53196160926</v>
      </c>
      <c r="N219">
        <f t="shared" si="19"/>
        <v>9508169.3582658526</v>
      </c>
      <c r="Q219">
        <f t="shared" si="42"/>
        <v>77793.185613298119</v>
      </c>
      <c r="R219">
        <f t="shared" si="20"/>
        <v>56555.68252239166</v>
      </c>
    </row>
    <row r="220" spans="1:18" x14ac:dyDescent="0.4">
      <c r="A220" s="1">
        <f t="shared" si="37"/>
        <v>44093</v>
      </c>
      <c r="B220">
        <v>78615</v>
      </c>
      <c r="C220">
        <f t="shared" si="38"/>
        <v>220</v>
      </c>
      <c r="D220">
        <f t="shared" si="26"/>
        <v>78581</v>
      </c>
      <c r="E220">
        <f t="shared" si="39"/>
        <v>17090.241972670825</v>
      </c>
      <c r="F220">
        <f t="shared" si="11"/>
        <v>3781113322.7755475</v>
      </c>
      <c r="I220">
        <f t="shared" si="40"/>
        <v>16373.282685232922</v>
      </c>
      <c r="M220">
        <f t="shared" si="41"/>
        <v>81689.038936155921</v>
      </c>
      <c r="N220">
        <f t="shared" si="19"/>
        <v>9659906.0286612287</v>
      </c>
      <c r="Q220">
        <f t="shared" si="42"/>
        <v>78203.627867662581</v>
      </c>
      <c r="R220">
        <f t="shared" si="20"/>
        <v>142409.72626489072</v>
      </c>
    </row>
    <row r="221" spans="1:18" x14ac:dyDescent="0.4">
      <c r="A221" s="1">
        <f t="shared" si="37"/>
        <v>44094</v>
      </c>
      <c r="B221">
        <v>79033</v>
      </c>
      <c r="C221">
        <f t="shared" si="38"/>
        <v>221</v>
      </c>
      <c r="D221">
        <f t="shared" si="26"/>
        <v>78999</v>
      </c>
      <c r="E221">
        <f t="shared" si="39"/>
        <v>17090.241992605883</v>
      </c>
      <c r="F221">
        <f t="shared" si="11"/>
        <v>3832694318.0180855</v>
      </c>
      <c r="I221">
        <f t="shared" si="40"/>
        <v>16373.282686216893</v>
      </c>
      <c r="M221">
        <f t="shared" si="41"/>
        <v>82244.04003708961</v>
      </c>
      <c r="N221">
        <f t="shared" si="19"/>
        <v>10530284.842314534</v>
      </c>
      <c r="Q221">
        <f t="shared" si="42"/>
        <v>78613.815346102187</v>
      </c>
      <c r="R221">
        <f t="shared" si="20"/>
        <v>148367.21759837831</v>
      </c>
    </row>
    <row r="222" spans="1:18" x14ac:dyDescent="0.4">
      <c r="A222" s="1">
        <f t="shared" si="37"/>
        <v>44095</v>
      </c>
      <c r="B222">
        <v>79339</v>
      </c>
      <c r="C222">
        <f t="shared" si="38"/>
        <v>222</v>
      </c>
      <c r="D222">
        <f t="shared" si="26"/>
        <v>79305</v>
      </c>
      <c r="E222">
        <f t="shared" si="39"/>
        <v>17090.242010344646</v>
      </c>
      <c r="F222">
        <f t="shared" si="11"/>
        <v>3870676111.7113843</v>
      </c>
      <c r="I222">
        <f t="shared" si="40"/>
        <v>16373.2826870758</v>
      </c>
      <c r="M222">
        <f t="shared" si="41"/>
        <v>82779.817560789583</v>
      </c>
      <c r="N222">
        <f t="shared" si="19"/>
        <v>12074357.080771666</v>
      </c>
      <c r="Q222">
        <f t="shared" si="42"/>
        <v>79024.517488527665</v>
      </c>
      <c r="R222">
        <f t="shared" si="20"/>
        <v>78670.439241828717</v>
      </c>
    </row>
    <row r="223" spans="1:18" x14ac:dyDescent="0.4">
      <c r="A223" s="1">
        <f t="shared" si="37"/>
        <v>44096</v>
      </c>
      <c r="B223">
        <v>79645</v>
      </c>
      <c r="C223">
        <f t="shared" si="38"/>
        <v>223</v>
      </c>
      <c r="D223">
        <f t="shared" si="26"/>
        <v>79611</v>
      </c>
      <c r="E223">
        <f t="shared" ref="E223:E226" si="43">$H$3/(1+EXP(-$H$1*(C223-$H$2)))</f>
        <v>17090.242026129083</v>
      </c>
      <c r="F223">
        <f t="shared" si="11"/>
        <v>3908845177.6273441</v>
      </c>
      <c r="I223">
        <f t="shared" ref="I223:I226" si="44">$L$3/(1+EXP(-$L$1*(C223-$L$2)))+$L$6/(1+EXP(-$L$4*(C223-$L$5)))</f>
        <v>16373.282687825547</v>
      </c>
      <c r="M223">
        <f t="shared" si="41"/>
        <v>83296.683488924071</v>
      </c>
      <c r="N223">
        <f t="shared" si="19"/>
        <v>13584262.780527512</v>
      </c>
      <c r="Q223">
        <f t="shared" si="42"/>
        <v>79436.458151147497</v>
      </c>
      <c r="R223">
        <f t="shared" si="20"/>
        <v>30464.857000849963</v>
      </c>
    </row>
    <row r="224" spans="1:18" x14ac:dyDescent="0.4">
      <c r="A224" s="1">
        <f t="shared" si="37"/>
        <v>44097</v>
      </c>
      <c r="B224">
        <v>79824</v>
      </c>
      <c r="C224">
        <f t="shared" si="38"/>
        <v>224</v>
      </c>
      <c r="D224">
        <f t="shared" si="26"/>
        <v>79790</v>
      </c>
      <c r="E224">
        <f t="shared" si="43"/>
        <v>17090.242040174515</v>
      </c>
      <c r="F224">
        <f t="shared" si="11"/>
        <v>3931259648.2206988</v>
      </c>
      <c r="I224">
        <f t="shared" si="44"/>
        <v>16373.282688480007</v>
      </c>
      <c r="M224">
        <f t="shared" si="41"/>
        <v>83794.976245212427</v>
      </c>
      <c r="N224">
        <f t="shared" si="19"/>
        <v>16039834.724715829</v>
      </c>
      <c r="Q224">
        <f t="shared" si="42"/>
        <v>79850.3187248506</v>
      </c>
      <c r="R224">
        <f t="shared" si="20"/>
        <v>3638.3485676024043</v>
      </c>
    </row>
    <row r="225" spans="1:18" x14ac:dyDescent="0.4">
      <c r="A225" s="1">
        <f t="shared" si="37"/>
        <v>44098</v>
      </c>
      <c r="B225">
        <v>80451</v>
      </c>
      <c r="C225">
        <f t="shared" si="38"/>
        <v>225</v>
      </c>
      <c r="D225">
        <f t="shared" si="26"/>
        <v>80417</v>
      </c>
      <c r="E225">
        <f t="shared" si="43"/>
        <v>17090.242052672525</v>
      </c>
      <c r="F225">
        <f t="shared" si="11"/>
        <v>4010278272.1194034</v>
      </c>
      <c r="I225">
        <f t="shared" si="44"/>
        <v>16373.282689051286</v>
      </c>
      <c r="M225">
        <f t="shared" si="41"/>
        <v>84275.057556249871</v>
      </c>
      <c r="N225">
        <f t="shared" si="19"/>
        <v>14884608.107336724</v>
      </c>
      <c r="Q225">
        <f t="shared" si="42"/>
        <v>80266.741165882049</v>
      </c>
      <c r="R225">
        <f t="shared" si="20"/>
        <v>22577.717230485843</v>
      </c>
    </row>
    <row r="226" spans="1:18" x14ac:dyDescent="0.4">
      <c r="A226" s="1">
        <f t="shared" si="37"/>
        <v>44099</v>
      </c>
      <c r="B226">
        <v>80974</v>
      </c>
      <c r="C226">
        <f t="shared" si="38"/>
        <v>226</v>
      </c>
      <c r="D226">
        <f t="shared" si="26"/>
        <v>80940</v>
      </c>
      <c r="E226">
        <f t="shared" si="43"/>
        <v>17090.242063793601</v>
      </c>
      <c r="F226">
        <f t="shared" si="11"/>
        <v>4076791588.5121522</v>
      </c>
      <c r="I226">
        <f t="shared" si="44"/>
        <v>16373.282689549958</v>
      </c>
      <c r="M226">
        <f t="shared" si="41"/>
        <v>84737.309432238937</v>
      </c>
      <c r="N226">
        <f t="shared" si="19"/>
        <v>14419558.924170798</v>
      </c>
      <c r="Q226">
        <f t="shared" si="42"/>
        <v>80686.330917413405</v>
      </c>
      <c r="R226">
        <f t="shared" si="20"/>
        <v>64348.003460324915</v>
      </c>
    </row>
    <row r="227" spans="1:18" x14ac:dyDescent="0.4">
      <c r="A227" s="1">
        <f t="shared" si="37"/>
        <v>44100</v>
      </c>
      <c r="B227">
        <v>81620</v>
      </c>
      <c r="C227">
        <f t="shared" si="38"/>
        <v>227</v>
      </c>
      <c r="D227">
        <f t="shared" si="26"/>
        <v>81586</v>
      </c>
      <c r="E227">
        <f t="shared" ref="E227:E232" si="45">$H$3/(1+EXP(-$H$1*(C227-$H$2)))</f>
        <v>17090.242073689438</v>
      </c>
      <c r="F227">
        <f t="shared" si="11"/>
        <v>4159702790.4892511</v>
      </c>
      <c r="I227">
        <f t="shared" ref="I227:I232" si="46">$L$3/(1+EXP(-$L$1*(C227-$L$2)))+$L$6/(1+EXP(-$L$4*(C227-$L$5)))</f>
        <v>16373.282689985248</v>
      </c>
      <c r="M227">
        <f t="shared" si="41"/>
        <v>85182.131280508576</v>
      </c>
      <c r="N227">
        <f t="shared" si="19"/>
        <v>12932160.186652252</v>
      </c>
      <c r="Q227">
        <f t="shared" si="42"/>
        <v>81109.659706658073</v>
      </c>
      <c r="R227">
        <f t="shared" si="20"/>
        <v>226900.0750610735</v>
      </c>
    </row>
    <row r="228" spans="1:18" x14ac:dyDescent="0.4">
      <c r="A228" s="1">
        <f t="shared" si="37"/>
        <v>44101</v>
      </c>
      <c r="B228">
        <v>82044</v>
      </c>
      <c r="C228">
        <f t="shared" si="38"/>
        <v>228</v>
      </c>
      <c r="D228">
        <f t="shared" si="26"/>
        <v>82010</v>
      </c>
      <c r="E228">
        <f t="shared" si="45"/>
        <v>17090.242082495024</v>
      </c>
      <c r="F228">
        <f t="shared" si="11"/>
        <v>4214574968.06745</v>
      </c>
      <c r="I228">
        <f t="shared" si="46"/>
        <v>16373.282690365219</v>
      </c>
      <c r="M228">
        <f t="shared" si="41"/>
        <v>85609.93716191937</v>
      </c>
      <c r="N228">
        <f t="shared" si="19"/>
        <v>12959547.569768088</v>
      </c>
      <c r="Q228">
        <f t="shared" si="42"/>
        <v>81537.268207168585</v>
      </c>
      <c r="R228">
        <f t="shared" si="20"/>
        <v>223475.34795360395</v>
      </c>
    </row>
    <row r="229" spans="1:18" x14ac:dyDescent="0.4">
      <c r="A229" s="1">
        <f t="shared" si="37"/>
        <v>44102</v>
      </c>
      <c r="B229">
        <v>82386</v>
      </c>
      <c r="C229">
        <f t="shared" si="38"/>
        <v>229</v>
      </c>
      <c r="D229">
        <f t="shared" si="26"/>
        <v>82352</v>
      </c>
      <c r="E229">
        <f t="shared" si="45"/>
        <v>17090.242090330481</v>
      </c>
      <c r="F229">
        <f t="shared" si="11"/>
        <v>4259097045.4603119</v>
      </c>
      <c r="I229">
        <f t="shared" si="46"/>
        <v>16373.282690696895</v>
      </c>
      <c r="M229">
        <f t="shared" si="41"/>
        <v>86021.153197671898</v>
      </c>
      <c r="N229">
        <f t="shared" si="19"/>
        <v>13462685.187985914</v>
      </c>
      <c r="Q229">
        <f t="shared" si="42"/>
        <v>81969.668560017701</v>
      </c>
      <c r="R229">
        <f t="shared" si="20"/>
        <v>146177.32999893857</v>
      </c>
    </row>
    <row r="230" spans="1:18" x14ac:dyDescent="0.4">
      <c r="A230" s="1">
        <f t="shared" si="37"/>
        <v>44103</v>
      </c>
      <c r="B230">
        <v>82955</v>
      </c>
      <c r="C230">
        <f t="shared" si="38"/>
        <v>230</v>
      </c>
      <c r="D230">
        <f t="shared" si="26"/>
        <v>82921</v>
      </c>
      <c r="E230">
        <f t="shared" si="45"/>
        <v>17090.242097302682</v>
      </c>
      <c r="F230">
        <f t="shared" si="11"/>
        <v>4333688686.0435448</v>
      </c>
      <c r="I230">
        <f t="shared" si="46"/>
        <v>16373.282690986418</v>
      </c>
      <c r="M230">
        <f t="shared" si="41"/>
        <v>86416.215131670935</v>
      </c>
      <c r="N230">
        <f t="shared" si="19"/>
        <v>12216528.816661472</v>
      </c>
      <c r="Q230">
        <f t="shared" si="42"/>
        <v>82407.346750840865</v>
      </c>
      <c r="R230">
        <f t="shared" si="20"/>
        <v>263839.66037173657</v>
      </c>
    </row>
    <row r="231" spans="1:18" x14ac:dyDescent="0.4">
      <c r="A231" s="1">
        <f t="shared" si="37"/>
        <v>44104</v>
      </c>
      <c r="B231">
        <v>83509</v>
      </c>
      <c r="C231">
        <f t="shared" si="38"/>
        <v>231</v>
      </c>
      <c r="D231">
        <f t="shared" si="26"/>
        <v>83475</v>
      </c>
      <c r="E231">
        <f t="shared" si="45"/>
        <v>17090.242103506738</v>
      </c>
      <c r="F231">
        <f t="shared" si="11"/>
        <v>4406936080.9760246</v>
      </c>
      <c r="I231">
        <f t="shared" si="46"/>
        <v>16373.282691239145</v>
      </c>
      <c r="M231">
        <f t="shared" si="41"/>
        <v>86795.566051459435</v>
      </c>
      <c r="N231">
        <f t="shared" si="19"/>
        <v>11026158.902104901</v>
      </c>
      <c r="Q231">
        <f t="shared" si="42"/>
        <v>82850.764842321951</v>
      </c>
      <c r="R231">
        <f t="shared" si="20"/>
        <v>389669.53208133904</v>
      </c>
    </row>
    <row r="232" spans="1:18" x14ac:dyDescent="0.4">
      <c r="A232" s="1">
        <f t="shared" si="37"/>
        <v>44105</v>
      </c>
      <c r="B232">
        <v>84123</v>
      </c>
      <c r="C232">
        <f t="shared" si="38"/>
        <v>232</v>
      </c>
      <c r="D232">
        <f t="shared" si="26"/>
        <v>84089</v>
      </c>
      <c r="E232">
        <f t="shared" si="45"/>
        <v>17090.242109027284</v>
      </c>
      <c r="F232">
        <f t="shared" si="11"/>
        <v>4488833558.9331789</v>
      </c>
      <c r="I232">
        <f t="shared" si="46"/>
        <v>16373.28269145975</v>
      </c>
      <c r="M232">
        <f t="shared" si="41"/>
        <v>87159.654268826998</v>
      </c>
      <c r="N232">
        <f t="shared" ref="N232:N233" si="47">($D232-M232)^2</f>
        <v>9428917.6386654675</v>
      </c>
      <c r="Q232">
        <f t="shared" si="42"/>
        <v>83300.363063740209</v>
      </c>
      <c r="R232">
        <f t="shared" ref="R232:R262" si="48">($D232-Q232)^2</f>
        <v>621948.21723322908</v>
      </c>
    </row>
    <row r="233" spans="1:18" x14ac:dyDescent="0.4">
      <c r="A233" s="1">
        <f t="shared" si="37"/>
        <v>44106</v>
      </c>
      <c r="B233">
        <v>84693</v>
      </c>
      <c r="C233">
        <f t="shared" si="38"/>
        <v>233</v>
      </c>
      <c r="D233">
        <f t="shared" ref="D233:D251" si="49">B233-$B$1</f>
        <v>84659</v>
      </c>
      <c r="E233">
        <f t="shared" ref="E233:E236" si="50">$H$3/(1+EXP(-$H$1*(C233-$H$2)))</f>
        <v>17090.242113939614</v>
      </c>
      <c r="F233">
        <f t="shared" ref="F233" si="51">(D233-E233)^2</f>
        <v>4565537042.2650471</v>
      </c>
      <c r="I233">
        <f t="shared" ref="I233" si="52">$L$3/(1+EXP(-$L$1*(C233-$L$2)))+$L$6/(1+EXP(-$L$4*(C233-$L$5)))</f>
        <v>16373.282691652317</v>
      </c>
      <c r="M233">
        <f t="shared" si="41"/>
        <v>87508.931359514609</v>
      </c>
      <c r="N233">
        <f t="shared" si="47"/>
        <v>8122108.7539447853</v>
      </c>
      <c r="Q233">
        <f t="shared" si="42"/>
        <v>83756.561760759243</v>
      </c>
      <c r="R233">
        <f t="shared" si="48"/>
        <v>814394.77564395766</v>
      </c>
    </row>
    <row r="234" spans="1:18" x14ac:dyDescent="0.4">
      <c r="A234" s="1">
        <f t="shared" si="37"/>
        <v>44107</v>
      </c>
      <c r="B234">
        <v>85239</v>
      </c>
      <c r="C234">
        <f t="shared" si="38"/>
        <v>234</v>
      </c>
      <c r="D234">
        <f t="shared" si="49"/>
        <v>85205</v>
      </c>
      <c r="E234">
        <f t="shared" si="50"/>
        <v>17090.24211831074</v>
      </c>
      <c r="F234">
        <f t="shared" ref="F234:F236" si="53">(D234-E234)^2</f>
        <v>4639620241.2811499</v>
      </c>
      <c r="I234">
        <f t="shared" ref="I234:I236" si="54">$L$3/(1+EXP(-$L$1*(C234-$L$2)))+$L$6/(1+EXP(-$L$4*(C234-$L$5)))</f>
        <v>16373.282691820408</v>
      </c>
      <c r="M234">
        <f t="shared" si="41"/>
        <v>87843.850359975913</v>
      </c>
      <c r="N234">
        <f t="shared" ref="N234:N236" si="55">($D234-M234)^2</f>
        <v>6963531.2223450076</v>
      </c>
      <c r="Q234">
        <f t="shared" si="42"/>
        <v>84219.763209806406</v>
      </c>
      <c r="R234">
        <f t="shared" si="48"/>
        <v>970691.53275097604</v>
      </c>
    </row>
    <row r="235" spans="1:18" x14ac:dyDescent="0.4">
      <c r="A235" s="1">
        <f t="shared" si="37"/>
        <v>44108</v>
      </c>
      <c r="B235">
        <v>85561</v>
      </c>
      <c r="C235">
        <f t="shared" si="38"/>
        <v>235</v>
      </c>
      <c r="D235">
        <f t="shared" si="49"/>
        <v>85527</v>
      </c>
      <c r="E235">
        <f t="shared" si="50"/>
        <v>17090.242122200289</v>
      </c>
      <c r="F235">
        <f t="shared" si="53"/>
        <v>4683589828.8245811</v>
      </c>
      <c r="I235">
        <f t="shared" si="54"/>
        <v>16373.282691967141</v>
      </c>
      <c r="M235">
        <f t="shared" si="41"/>
        <v>88164.864117906633</v>
      </c>
      <c r="N235">
        <f t="shared" si="55"/>
        <v>6958327.1045393366</v>
      </c>
      <c r="Q235">
        <f t="shared" si="42"/>
        <v>84690.353302234405</v>
      </c>
      <c r="R235">
        <f t="shared" si="48"/>
        <v>699977.69688207412</v>
      </c>
    </row>
    <row r="236" spans="1:18" x14ac:dyDescent="0.4">
      <c r="A236" s="1">
        <f t="shared" si="37"/>
        <v>44109</v>
      </c>
      <c r="B236">
        <v>85869</v>
      </c>
      <c r="C236">
        <f t="shared" si="38"/>
        <v>236</v>
      </c>
      <c r="D236">
        <f t="shared" si="49"/>
        <v>85835</v>
      </c>
      <c r="E236">
        <f t="shared" si="50"/>
        <v>17090.242125661316</v>
      </c>
      <c r="F236">
        <f t="shared" si="53"/>
        <v>4725841735.2014503</v>
      </c>
      <c r="I236">
        <f t="shared" si="54"/>
        <v>16373.282692095219</v>
      </c>
      <c r="M236">
        <f t="shared" si="41"/>
        <v>88472.423792205358</v>
      </c>
      <c r="N236">
        <f t="shared" si="55"/>
        <v>6956004.259690892</v>
      </c>
      <c r="Q236">
        <f t="shared" si="42"/>
        <v>85168.703104034823</v>
      </c>
      <c r="R236">
        <f t="shared" si="48"/>
        <v>443951.55357283005</v>
      </c>
    </row>
    <row r="237" spans="1:18" x14ac:dyDescent="0.4">
      <c r="A237" s="1">
        <f t="shared" si="37"/>
        <v>44110</v>
      </c>
      <c r="B237">
        <v>86434</v>
      </c>
      <c r="C237">
        <f t="shared" si="38"/>
        <v>237</v>
      </c>
      <c r="D237">
        <f t="shared" si="49"/>
        <v>86400</v>
      </c>
      <c r="E237">
        <f t="shared" ref="E237" si="56">$H$3/(1+EXP(-$H$1*(C237-$H$2)))</f>
        <v>17090.242128741036</v>
      </c>
      <c r="F237">
        <f t="shared" ref="F237" si="57">(D237-E237)^2</f>
        <v>4803842536.1725435</v>
      </c>
      <c r="I237">
        <f t="shared" ref="I237" si="58">$L$3/(1+EXP(-$L$1*(C237-$L$2)))+$L$6/(1+EXP(-$L$4*(C237-$L$5)))</f>
        <v>16373.282692207022</v>
      </c>
      <c r="M237">
        <f t="shared" si="41"/>
        <v>88766.97749716806</v>
      </c>
      <c r="N237">
        <f t="shared" ref="N237" si="59">($D237-M237)^2</f>
        <v>5602582.4720999729</v>
      </c>
      <c r="Q237">
        <f t="shared" si="42"/>
        <v>85655.170297237026</v>
      </c>
      <c r="R237">
        <f t="shared" si="48"/>
        <v>554771.28611798049</v>
      </c>
    </row>
    <row r="238" spans="1:18" x14ac:dyDescent="0.4">
      <c r="A238" s="1">
        <f t="shared" si="37"/>
        <v>44111</v>
      </c>
      <c r="B238">
        <v>86911</v>
      </c>
      <c r="C238">
        <f t="shared" si="38"/>
        <v>238</v>
      </c>
      <c r="D238">
        <f t="shared" si="49"/>
        <v>86877</v>
      </c>
      <c r="E238">
        <f t="shared" ref="E238:E256" si="60">$H$3/(1+EXP(-$H$1*(C238-$H$2)))</f>
        <v>17090.242131481453</v>
      </c>
      <c r="F238">
        <f t="shared" ref="F238:F256" si="61">(D238-E238)^2</f>
        <v>4870191573.7992344</v>
      </c>
      <c r="I238">
        <f t="shared" ref="I238:I256" si="62">$L$3/(1+EXP(-$L$1*(C238-$L$2)))+$L$6/(1+EXP(-$L$4*(C238-$L$5)))</f>
        <v>16373.282692304614</v>
      </c>
      <c r="M238">
        <f t="shared" si="41"/>
        <v>89048.969085030825</v>
      </c>
      <c r="N238">
        <f t="shared" ref="N238:N256" si="63">($D238-M238)^2</f>
        <v>4717449.70632964</v>
      </c>
      <c r="Q238">
        <f t="shared" si="42"/>
        <v>86150.100509316573</v>
      </c>
      <c r="R238">
        <f t="shared" si="48"/>
        <v>528382.86955582537</v>
      </c>
    </row>
    <row r="239" spans="1:18" x14ac:dyDescent="0.4">
      <c r="A239" s="1">
        <f t="shared" si="37"/>
        <v>44112</v>
      </c>
      <c r="B239">
        <v>87527</v>
      </c>
      <c r="C239">
        <f t="shared" si="38"/>
        <v>239</v>
      </c>
      <c r="D239">
        <f t="shared" si="49"/>
        <v>87493</v>
      </c>
      <c r="E239">
        <f t="shared" si="60"/>
        <v>17090.24213391995</v>
      </c>
      <c r="F239">
        <f t="shared" si="61"/>
        <v>4956548315.1498966</v>
      </c>
      <c r="I239">
        <f t="shared" si="62"/>
        <v>16373.282692389801</v>
      </c>
      <c r="M239">
        <f t="shared" si="41"/>
        <v>89318.837060445687</v>
      </c>
      <c r="N239">
        <f t="shared" si="63"/>
        <v>3333680.9712969465</v>
      </c>
      <c r="Q239">
        <f t="shared" si="42"/>
        <v>86653.828536994246</v>
      </c>
      <c r="R239">
        <f t="shared" si="48"/>
        <v>704208.74432321766</v>
      </c>
    </row>
    <row r="240" spans="1:18" x14ac:dyDescent="0.4">
      <c r="A240" s="1">
        <f t="shared" si="37"/>
        <v>44113</v>
      </c>
      <c r="B240">
        <v>88161</v>
      </c>
      <c r="C240">
        <f t="shared" si="38"/>
        <v>240</v>
      </c>
      <c r="D240">
        <f t="shared" si="49"/>
        <v>88127</v>
      </c>
      <c r="E240">
        <f t="shared" si="60"/>
        <v>17090.242136089797</v>
      </c>
      <c r="F240">
        <f t="shared" si="61"/>
        <v>5046220967.8158073</v>
      </c>
      <c r="I240">
        <f t="shared" si="62"/>
        <v>16373.282692464163</v>
      </c>
      <c r="M240">
        <f t="shared" si="41"/>
        <v>89577.013620086</v>
      </c>
      <c r="N240">
        <f t="shared" si="63"/>
        <v>2102539.4984349059</v>
      </c>
      <c r="Q240">
        <f t="shared" si="42"/>
        <v>87166.679470755189</v>
      </c>
      <c r="R240">
        <f t="shared" si="48"/>
        <v>922215.51888903393</v>
      </c>
    </row>
    <row r="241" spans="1:18" x14ac:dyDescent="0.4">
      <c r="A241" s="1">
        <f t="shared" si="37"/>
        <v>44114</v>
      </c>
      <c r="B241">
        <v>88754</v>
      </c>
      <c r="C241">
        <f t="shared" si="38"/>
        <v>241</v>
      </c>
      <c r="D241">
        <f t="shared" si="49"/>
        <v>88720</v>
      </c>
      <c r="E241">
        <f t="shared" si="60"/>
        <v>17090.242138020581</v>
      </c>
      <c r="F241">
        <f t="shared" si="61"/>
        <v>5130822211.3658028</v>
      </c>
      <c r="I241">
        <f t="shared" si="62"/>
        <v>16373.282692529074</v>
      </c>
      <c r="M241">
        <f t="shared" si="41"/>
        <v>89823.923810316686</v>
      </c>
      <c r="N241">
        <f t="shared" si="63"/>
        <v>1218647.7789841113</v>
      </c>
      <c r="Q241">
        <f t="shared" si="42"/>
        <v>87688.969726287076</v>
      </c>
      <c r="R241">
        <f t="shared" si="48"/>
        <v>1063023.4253125472</v>
      </c>
    </row>
    <row r="242" spans="1:18" x14ac:dyDescent="0.4">
      <c r="A242" s="1">
        <f t="shared" si="37"/>
        <v>44115</v>
      </c>
      <c r="B242">
        <v>89093</v>
      </c>
      <c r="C242">
        <f t="shared" si="38"/>
        <v>242</v>
      </c>
      <c r="D242">
        <f t="shared" si="49"/>
        <v>89059</v>
      </c>
      <c r="E242">
        <f t="shared" si="60"/>
        <v>17090.24213973865</v>
      </c>
      <c r="F242">
        <f t="shared" si="61"/>
        <v>5179502107.9489298</v>
      </c>
      <c r="I242">
        <f t="shared" si="62"/>
        <v>16373.282692585737</v>
      </c>
      <c r="M242">
        <f t="shared" si="41"/>
        <v>90059.984795715573</v>
      </c>
      <c r="N242">
        <f t="shared" si="63"/>
        <v>1001970.5612537465</v>
      </c>
      <c r="Q242">
        <f t="shared" si="42"/>
        <v>88221.007988843237</v>
      </c>
      <c r="R242">
        <f t="shared" si="48"/>
        <v>702230.61076255573</v>
      </c>
    </row>
    <row r="243" spans="1:18" x14ac:dyDescent="0.4">
      <c r="A243" s="1">
        <f t="shared" si="37"/>
        <v>44116</v>
      </c>
      <c r="B243">
        <v>89415</v>
      </c>
      <c r="C243">
        <f t="shared" si="38"/>
        <v>243</v>
      </c>
      <c r="D243">
        <f t="shared" si="49"/>
        <v>89381</v>
      </c>
      <c r="E243">
        <f t="shared" si="60"/>
        <v>17090.24214126743</v>
      </c>
      <c r="F243">
        <f t="shared" si="61"/>
        <v>5225953671.7899046</v>
      </c>
      <c r="I243">
        <f t="shared" si="62"/>
        <v>16373.282692635195</v>
      </c>
      <c r="M243">
        <f t="shared" si="41"/>
        <v>90285.605231178881</v>
      </c>
      <c r="N243">
        <f t="shared" si="63"/>
        <v>818310.62427619635</v>
      </c>
      <c r="Q243">
        <f t="shared" si="42"/>
        <v>88763.09607630127</v>
      </c>
      <c r="R243">
        <f t="shared" si="48"/>
        <v>381805.25892228604</v>
      </c>
    </row>
    <row r="244" spans="1:18" x14ac:dyDescent="0.4">
      <c r="A244" s="1">
        <f t="shared" si="37"/>
        <v>44117</v>
      </c>
      <c r="B244">
        <v>89951</v>
      </c>
      <c r="C244">
        <f t="shared" si="38"/>
        <v>244</v>
      </c>
      <c r="D244">
        <f t="shared" si="49"/>
        <v>89917</v>
      </c>
      <c r="E244">
        <f t="shared" si="60"/>
        <v>17090.242142627787</v>
      </c>
      <c r="F244">
        <f t="shared" si="61"/>
        <v>5303736660.016325</v>
      </c>
      <c r="I244">
        <f t="shared" si="62"/>
        <v>16373.282692678369</v>
      </c>
      <c r="M244">
        <f t="shared" si="41"/>
        <v>90501.184730375477</v>
      </c>
      <c r="N244">
        <f t="shared" si="63"/>
        <v>341271.79920386837</v>
      </c>
      <c r="Q244">
        <f t="shared" si="42"/>
        <v>89315.529726419816</v>
      </c>
      <c r="R244">
        <f t="shared" si="48"/>
        <v>361766.49000062124</v>
      </c>
    </row>
    <row r="245" spans="1:18" x14ac:dyDescent="0.4">
      <c r="A245" s="1">
        <f t="shared" si="37"/>
        <v>44118</v>
      </c>
      <c r="B245">
        <v>90559</v>
      </c>
      <c r="C245">
        <f t="shared" si="38"/>
        <v>245</v>
      </c>
      <c r="D245">
        <f t="shared" si="49"/>
        <v>90525</v>
      </c>
      <c r="E245">
        <f t="shared" si="60"/>
        <v>17090.242143838266</v>
      </c>
      <c r="F245">
        <f t="shared" si="61"/>
        <v>5392663661.3931084</v>
      </c>
      <c r="I245">
        <f t="shared" si="62"/>
        <v>16373.282692716057</v>
      </c>
      <c r="M245">
        <f t="shared" si="41"/>
        <v>90707.113423416056</v>
      </c>
      <c r="N245">
        <f t="shared" si="63"/>
        <v>33165.298988315808</v>
      </c>
      <c r="Q245">
        <f t="shared" si="42"/>
        <v>89878.599313510611</v>
      </c>
      <c r="R245">
        <f t="shared" si="48"/>
        <v>417833.84749395342</v>
      </c>
    </row>
    <row r="246" spans="1:18" x14ac:dyDescent="0.4">
      <c r="A246" s="1">
        <f t="shared" si="37"/>
        <v>44119</v>
      </c>
      <c r="B246">
        <v>91218</v>
      </c>
      <c r="C246">
        <f t="shared" si="38"/>
        <v>246</v>
      </c>
      <c r="D246">
        <f t="shared" si="49"/>
        <v>91184</v>
      </c>
      <c r="E246">
        <f t="shared" si="60"/>
        <v>17090.242144915384</v>
      </c>
      <c r="F246">
        <f t="shared" si="61"/>
        <v>5489884953.0879126</v>
      </c>
      <c r="I246">
        <f t="shared" si="62"/>
        <v>16373.282692748951</v>
      </c>
      <c r="M246">
        <f t="shared" si="41"/>
        <v>90903.771596763545</v>
      </c>
      <c r="N246">
        <f t="shared" si="63"/>
        <v>78527.957980453255</v>
      </c>
      <c r="Q246">
        <f t="shared" si="42"/>
        <v>90452.59049944501</v>
      </c>
      <c r="R246">
        <f t="shared" si="48"/>
        <v>534959.85750209959</v>
      </c>
    </row>
    <row r="247" spans="1:18" x14ac:dyDescent="0.4">
      <c r="A247" s="1">
        <f t="shared" si="37"/>
        <v>44120</v>
      </c>
      <c r="B247">
        <v>91856</v>
      </c>
      <c r="C247">
        <f t="shared" si="38"/>
        <v>247</v>
      </c>
      <c r="D247">
        <f t="shared" si="49"/>
        <v>91822</v>
      </c>
      <c r="E247">
        <f t="shared" si="60"/>
        <v>17090.242145873835</v>
      </c>
      <c r="F247">
        <f t="shared" si="61"/>
        <v>5584835631.9677467</v>
      </c>
      <c r="I247">
        <f t="shared" si="62"/>
        <v>16373.282692777666</v>
      </c>
      <c r="M247">
        <f t="shared" si="41"/>
        <v>91091.529408620001</v>
      </c>
      <c r="N247">
        <f t="shared" si="63"/>
        <v>533587.28487104538</v>
      </c>
      <c r="Q247">
        <f t="shared" si="42"/>
        <v>91037.784823613183</v>
      </c>
      <c r="R247">
        <f t="shared" si="48"/>
        <v>614993.44287540636</v>
      </c>
    </row>
    <row r="248" spans="1:18" x14ac:dyDescent="0.4">
      <c r="A248" s="1">
        <f t="shared" si="37"/>
        <v>44121</v>
      </c>
      <c r="B248">
        <v>92390</v>
      </c>
      <c r="C248">
        <f t="shared" si="38"/>
        <v>248</v>
      </c>
      <c r="D248">
        <f t="shared" si="49"/>
        <v>92356</v>
      </c>
      <c r="E248">
        <f t="shared" si="60"/>
        <v>17090.24214672669</v>
      </c>
      <c r="F248">
        <f t="shared" si="61"/>
        <v>5664934305.2275715</v>
      </c>
      <c r="I248">
        <f t="shared" si="62"/>
        <v>16373.282692802733</v>
      </c>
      <c r="M248">
        <f t="shared" si="41"/>
        <v>91270.746673271846</v>
      </c>
      <c r="N248">
        <f t="shared" si="63"/>
        <v>1177774.7831745257</v>
      </c>
      <c r="Q248">
        <f t="shared" si="42"/>
        <v>91634.460236153391</v>
      </c>
      <c r="R248">
        <f t="shared" si="48"/>
        <v>520619.63081182068</v>
      </c>
    </row>
    <row r="249" spans="1:18" x14ac:dyDescent="0.4">
      <c r="A249" s="1">
        <f t="shared" si="37"/>
        <v>44122</v>
      </c>
      <c r="B249">
        <v>92751</v>
      </c>
      <c r="C249">
        <f t="shared" si="38"/>
        <v>249</v>
      </c>
      <c r="D249">
        <f t="shared" si="49"/>
        <v>92717</v>
      </c>
      <c r="E249">
        <f t="shared" si="60"/>
        <v>17090.242147485584</v>
      </c>
      <c r="F249">
        <f t="shared" si="61"/>
        <v>5719406503.2828512</v>
      </c>
      <c r="I249">
        <f t="shared" si="62"/>
        <v>16373.282692824616</v>
      </c>
      <c r="M249">
        <f t="shared" si="41"/>
        <v>91441.772708151344</v>
      </c>
      <c r="N249">
        <f t="shared" si="63"/>
        <v>1626204.6458756572</v>
      </c>
      <c r="Q249">
        <f t="shared" si="42"/>
        <v>92242.891578474591</v>
      </c>
      <c r="R249">
        <f t="shared" si="48"/>
        <v>224778.79536131455</v>
      </c>
    </row>
    <row r="250" spans="1:18" x14ac:dyDescent="0.4">
      <c r="A250" s="1">
        <f t="shared" si="37"/>
        <v>44123</v>
      </c>
      <c r="B250">
        <v>93102</v>
      </c>
      <c r="C250">
        <f t="shared" si="38"/>
        <v>250</v>
      </c>
      <c r="D250">
        <f t="shared" si="49"/>
        <v>93068</v>
      </c>
      <c r="E250">
        <f t="shared" si="60"/>
        <v>17090.242148160869</v>
      </c>
      <c r="F250">
        <f t="shared" si="61"/>
        <v>5772619688.1927013</v>
      </c>
      <c r="I250">
        <f t="shared" si="62"/>
        <v>16373.282692843715</v>
      </c>
      <c r="M250">
        <f t="shared" si="41"/>
        <v>91604.946237670854</v>
      </c>
      <c r="N250">
        <f t="shared" si="63"/>
        <v>2140526.3114654683</v>
      </c>
      <c r="Q250">
        <f t="shared" si="42"/>
        <v>92863.351014808621</v>
      </c>
      <c r="R250">
        <f t="shared" si="48"/>
        <v>41881.207139861392</v>
      </c>
    </row>
    <row r="251" spans="1:18" x14ac:dyDescent="0.4">
      <c r="A251" s="1">
        <f t="shared" si="37"/>
        <v>44124</v>
      </c>
      <c r="B251">
        <v>93692</v>
      </c>
      <c r="C251">
        <f t="shared" si="38"/>
        <v>251</v>
      </c>
      <c r="D251">
        <f t="shared" si="49"/>
        <v>93658</v>
      </c>
      <c r="E251">
        <f t="shared" si="60"/>
        <v>17090.242148761754</v>
      </c>
      <c r="F251">
        <f t="shared" si="61"/>
        <v>5862621542.3658562</v>
      </c>
      <c r="I251">
        <f t="shared" si="62"/>
        <v>16373.282692860386</v>
      </c>
      <c r="M251">
        <f t="shared" si="41"/>
        <v>91760.59534819916</v>
      </c>
      <c r="N251">
        <f t="shared" si="63"/>
        <v>3600144.4126754664</v>
      </c>
      <c r="Q251">
        <f t="shared" si="42"/>
        <v>93496.108418252436</v>
      </c>
      <c r="R251">
        <f t="shared" si="48"/>
        <v>26208.884240728356</v>
      </c>
    </row>
    <row r="252" spans="1:18" x14ac:dyDescent="0.4">
      <c r="A252" s="1">
        <f t="shared" si="37"/>
        <v>44125</v>
      </c>
      <c r="B252">
        <v>94246</v>
      </c>
      <c r="C252">
        <f t="shared" si="38"/>
        <v>252</v>
      </c>
      <c r="D252">
        <f>B252-$B$1</f>
        <v>94212</v>
      </c>
      <c r="E252">
        <f t="shared" si="60"/>
        <v>17090.242149296442</v>
      </c>
      <c r="F252">
        <f t="shared" si="61"/>
        <v>5947765533.9825544</v>
      </c>
      <c r="I252">
        <f t="shared" si="62"/>
        <v>16373.28269287494</v>
      </c>
      <c r="M252">
        <f t="shared" si="41"/>
        <v>91909.037488871749</v>
      </c>
      <c r="N252">
        <f t="shared" si="63"/>
        <v>5303636.3276621401</v>
      </c>
      <c r="Q252">
        <f t="shared" si="42"/>
        <v>94141.431714497099</v>
      </c>
      <c r="R252">
        <f t="shared" si="48"/>
        <v>4979.8829188189238</v>
      </c>
    </row>
    <row r="253" spans="1:18" x14ac:dyDescent="0.4">
      <c r="A253" s="1">
        <f t="shared" si="37"/>
        <v>44126</v>
      </c>
      <c r="B253">
        <v>94920</v>
      </c>
      <c r="C253">
        <f t="shared" si="38"/>
        <v>253</v>
      </c>
      <c r="D253">
        <f>B253-$B$1</f>
        <v>94886</v>
      </c>
      <c r="E253">
        <f t="shared" si="60"/>
        <v>17090.242149772217</v>
      </c>
      <c r="F253">
        <f t="shared" si="61"/>
        <v>6052179939.4912786</v>
      </c>
      <c r="I253">
        <f t="shared" si="62"/>
        <v>16373.282692887644</v>
      </c>
      <c r="M253">
        <f t="shared" si="41"/>
        <v>92050.579513253339</v>
      </c>
      <c r="N253">
        <f t="shared" si="63"/>
        <v>8039609.3366626743</v>
      </c>
      <c r="Q253">
        <f t="shared" si="42"/>
        <v>94799.587186190256</v>
      </c>
      <c r="R253">
        <f t="shared" si="48"/>
        <v>7467.1743905174771</v>
      </c>
    </row>
    <row r="254" spans="1:18" x14ac:dyDescent="0.4">
      <c r="A254" s="1">
        <f t="shared" si="37"/>
        <v>44127</v>
      </c>
      <c r="B254">
        <v>95593</v>
      </c>
      <c r="C254">
        <f t="shared" si="38"/>
        <v>254</v>
      </c>
      <c r="D254">
        <f>B254-$B$1</f>
        <v>95559</v>
      </c>
      <c r="E254">
        <f t="shared" si="60"/>
        <v>17090.242150195576</v>
      </c>
      <c r="F254">
        <f t="shared" si="61"/>
        <v>6157345958.4912424</v>
      </c>
      <c r="I254">
        <f t="shared" si="62"/>
        <v>16373.282692898731</v>
      </c>
      <c r="M254">
        <f t="shared" si="41"/>
        <v>92185.517757197347</v>
      </c>
      <c r="N254">
        <f t="shared" si="63"/>
        <v>11380382.442504816</v>
      </c>
      <c r="Q254">
        <f t="shared" si="42"/>
        <v>95470.83974064092</v>
      </c>
      <c r="R254">
        <f t="shared" si="48"/>
        <v>7772.2313302601906</v>
      </c>
    </row>
    <row r="255" spans="1:18" x14ac:dyDescent="0.4">
      <c r="A255" s="1">
        <f t="shared" si="37"/>
        <v>44128</v>
      </c>
      <c r="B255">
        <v>96185</v>
      </c>
      <c r="C255">
        <f t="shared" si="38"/>
        <v>255</v>
      </c>
      <c r="D255">
        <f>B255-$B$1</f>
        <v>96151</v>
      </c>
      <c r="E255">
        <f t="shared" si="60"/>
        <v>17090.242150572296</v>
      </c>
      <c r="F255">
        <f t="shared" si="61"/>
        <v>6250603431.7258434</v>
      </c>
      <c r="I255">
        <f t="shared" si="62"/>
        <v>16373.282692908409</v>
      </c>
      <c r="M255">
        <f t="shared" si="41"/>
        <v>92314.13814856956</v>
      </c>
      <c r="N255">
        <f t="shared" si="63"/>
        <v>14721508.866962222</v>
      </c>
      <c r="Q255">
        <f t="shared" si="42"/>
        <v>96155.453143354127</v>
      </c>
      <c r="R255">
        <f t="shared" si="48"/>
        <v>19.83048573240503</v>
      </c>
    </row>
    <row r="256" spans="1:18" x14ac:dyDescent="0.4">
      <c r="A256" s="1">
        <f t="shared" si="37"/>
        <v>44129</v>
      </c>
      <c r="B256">
        <v>96608</v>
      </c>
      <c r="C256">
        <f t="shared" si="38"/>
        <v>256</v>
      </c>
      <c r="D256">
        <f>B256-$B$1</f>
        <v>96574</v>
      </c>
      <c r="E256">
        <f t="shared" si="60"/>
        <v>17090.24215090751</v>
      </c>
      <c r="F256">
        <f t="shared" si="61"/>
        <v>6317667761.8131723</v>
      </c>
      <c r="I256">
        <f t="shared" si="62"/>
        <v>16373.282692916859</v>
      </c>
      <c r="M256">
        <f t="shared" si="41"/>
        <v>92436.716344819753</v>
      </c>
      <c r="N256">
        <f t="shared" si="63"/>
        <v>17117116.043421622</v>
      </c>
      <c r="Q256">
        <f t="shared" si="42"/>
        <v>96853.690219673095</v>
      </c>
      <c r="R256">
        <f t="shared" si="48"/>
        <v>78226.618980784289</v>
      </c>
    </row>
    <row r="257" spans="1:18" x14ac:dyDescent="0.4">
      <c r="A257" s="1">
        <f t="shared" ref="A257:A261" si="64">1+A256</f>
        <v>44130</v>
      </c>
      <c r="B257">
        <v>96958</v>
      </c>
      <c r="C257">
        <f t="shared" si="38"/>
        <v>257</v>
      </c>
      <c r="D257">
        <f t="shared" ref="D257:D258" si="65">B257-$B$1</f>
        <v>96924</v>
      </c>
      <c r="E257">
        <f t="shared" ref="E257:E258" si="66">$H$3/(1+EXP(-$H$1*(C257-$H$2)))</f>
        <v>17090.242151205792</v>
      </c>
      <c r="F257">
        <f t="shared" ref="F257:F258" si="67">(D257-E257)^2</f>
        <v>6373428892.2599106</v>
      </c>
      <c r="I257">
        <f t="shared" ref="I257:I258" si="68">$L$3/(1+EXP(-$L$1*(C257-$L$2)))+$L$6/(1+EXP(-$L$4*(C257-$L$5)))</f>
        <v>16373.282692924236</v>
      </c>
      <c r="M257">
        <f t="shared" si="41"/>
        <v>92553.517894691089</v>
      </c>
      <c r="N257">
        <f t="shared" ref="N257:N258" si="69">($D257-M257)^2</f>
        <v>19101113.832825411</v>
      </c>
      <c r="Q257">
        <f t="shared" si="42"/>
        <v>97565.813026612974</v>
      </c>
      <c r="R257">
        <f t="shared" si="48"/>
        <v>411923.96113010577</v>
      </c>
    </row>
    <row r="258" spans="1:18" x14ac:dyDescent="0.4">
      <c r="A258" s="1">
        <f t="shared" si="64"/>
        <v>44131</v>
      </c>
      <c r="B258">
        <v>97578</v>
      </c>
      <c r="C258">
        <f t="shared" ref="C258:C290" si="70">C257+1</f>
        <v>258</v>
      </c>
      <c r="D258">
        <f t="shared" si="65"/>
        <v>97544</v>
      </c>
      <c r="E258">
        <f t="shared" si="66"/>
        <v>17090.242151471211</v>
      </c>
      <c r="F258">
        <f t="shared" si="67"/>
        <v>6472807151.9497089</v>
      </c>
      <c r="I258">
        <f t="shared" si="68"/>
        <v>16373.282692930674</v>
      </c>
      <c r="M258">
        <f t="shared" ref="M258:M277" si="71">$P$3/(1+EXP(-$P$1*($C258-$P$2)))+$P$6/(1+EXP(-$P$4*($C258-$P$5)))+$P$9/(1+EXP(-$P$7*($C258-$P$8)))</f>
        <v>92664.798420654959</v>
      </c>
      <c r="N258">
        <f t="shared" si="69"/>
        <v>23806608.051883142</v>
      </c>
      <c r="Q258">
        <f t="shared" ref="Q258:Q321" si="72">T$3/(1+EXP(-T$1*($C258-T$2)))+T$6/(1+EXP(-T$4*($C258-T$5)))+T$9/(1+EXP(-T$7*($C258-T$8)))+T$12/(1+EXP(-T$10*($C258-T$11)))</f>
        <v>98292.082996787853</v>
      </c>
      <c r="R258">
        <f t="shared" si="48"/>
        <v>559628.17008309427</v>
      </c>
    </row>
    <row r="259" spans="1:18" x14ac:dyDescent="0.4">
      <c r="A259" s="1">
        <f t="shared" si="64"/>
        <v>44132</v>
      </c>
      <c r="B259">
        <v>98246</v>
      </c>
      <c r="C259">
        <f t="shared" si="70"/>
        <v>259</v>
      </c>
      <c r="D259">
        <f t="shared" ref="D259:D262" si="73">B259-$B$1</f>
        <v>98212</v>
      </c>
      <c r="E259">
        <f t="shared" ref="E259:E262" si="74">$H$3/(1+EXP(-$H$1*(C259-$H$2)))</f>
        <v>17090.242151707389</v>
      </c>
      <c r="F259">
        <f t="shared" ref="F259:F262" si="75">(D259-E259)^2</f>
        <v>6580739596.3970251</v>
      </c>
      <c r="I259">
        <f t="shared" ref="I259:I262" si="76">$L$3/(1+EXP(-$L$1*(C259-$L$2)))+$L$6/(1+EXP(-$L$4*(C259-$L$5)))</f>
        <v>16373.282692936295</v>
      </c>
      <c r="M259">
        <f t="shared" si="71"/>
        <v>92770.803818941204</v>
      </c>
      <c r="N259">
        <f t="shared" ref="N259:N262" si="77">($D259-M259)^2</f>
        <v>29606615.880768828</v>
      </c>
      <c r="Q259">
        <f t="shared" si="72"/>
        <v>99032.76105616588</v>
      </c>
      <c r="R259">
        <f t="shared" si="48"/>
        <v>673648.71131853131</v>
      </c>
    </row>
    <row r="260" spans="1:18" x14ac:dyDescent="0.4">
      <c r="A260" s="1">
        <f t="shared" si="64"/>
        <v>44133</v>
      </c>
      <c r="B260">
        <v>98858</v>
      </c>
      <c r="C260">
        <f t="shared" si="70"/>
        <v>260</v>
      </c>
      <c r="D260">
        <f t="shared" si="73"/>
        <v>98824</v>
      </c>
      <c r="E260">
        <f t="shared" si="74"/>
        <v>17090.242151917548</v>
      </c>
      <c r="F260">
        <f t="shared" si="75"/>
        <v>6680407171.9689808</v>
      </c>
      <c r="I260">
        <f t="shared" si="76"/>
        <v>16373.282692941197</v>
      </c>
      <c r="M260">
        <f t="shared" si="71"/>
        <v>92871.770474305624</v>
      </c>
      <c r="N260">
        <f t="shared" si="77"/>
        <v>35429036.326547898</v>
      </c>
      <c r="Q260">
        <f t="shared" si="72"/>
        <v>99788.107717230509</v>
      </c>
      <c r="R260">
        <f t="shared" si="48"/>
        <v>929503.69042342226</v>
      </c>
    </row>
    <row r="261" spans="1:18" x14ac:dyDescent="0.4">
      <c r="A261" s="1">
        <f t="shared" si="64"/>
        <v>44134</v>
      </c>
      <c r="B261">
        <v>99629</v>
      </c>
      <c r="C261">
        <f t="shared" si="70"/>
        <v>261</v>
      </c>
      <c r="D261">
        <f t="shared" si="73"/>
        <v>99595</v>
      </c>
      <c r="E261">
        <f t="shared" si="74"/>
        <v>17090.242152104551</v>
      </c>
      <c r="F261">
        <f t="shared" si="75"/>
        <v>6807035067.5398664</v>
      </c>
      <c r="I261">
        <f t="shared" si="76"/>
        <v>16373.28269294548</v>
      </c>
      <c r="M261">
        <f t="shared" si="71"/>
        <v>92967.925486932727</v>
      </c>
      <c r="N261">
        <f t="shared" si="77"/>
        <v>43918116.601745836</v>
      </c>
      <c r="Q261">
        <f t="shared" si="72"/>
        <v>100558.38314898353</v>
      </c>
      <c r="R261">
        <f t="shared" si="48"/>
        <v>928107.09174541919</v>
      </c>
    </row>
    <row r="262" spans="1:18" x14ac:dyDescent="0.4">
      <c r="A262" s="1">
        <f>1+A261</f>
        <v>44135</v>
      </c>
      <c r="B262">
        <f>B261+875</f>
        <v>100504</v>
      </c>
      <c r="C262">
        <f t="shared" si="70"/>
        <v>262</v>
      </c>
      <c r="D262">
        <f t="shared" si="73"/>
        <v>100470</v>
      </c>
      <c r="E262">
        <f t="shared" si="74"/>
        <v>17090.242152270956</v>
      </c>
      <c r="F262">
        <f t="shared" si="75"/>
        <v>6952184018.7459345</v>
      </c>
      <c r="I262">
        <f t="shared" si="76"/>
        <v>16373.282692949217</v>
      </c>
      <c r="M262">
        <f t="shared" si="71"/>
        <v>93059.486909114232</v>
      </c>
      <c r="N262">
        <f t="shared" si="77"/>
        <v>54915704.270189345</v>
      </c>
      <c r="Q262">
        <f t="shared" si="72"/>
        <v>101343.84722509261</v>
      </c>
      <c r="R262">
        <f t="shared" si="48"/>
        <v>763608.97280206054</v>
      </c>
    </row>
    <row r="263" spans="1:18" x14ac:dyDescent="0.4">
      <c r="A263" s="1">
        <f t="shared" ref="A263:A287" si="78">1+A262</f>
        <v>44136</v>
      </c>
      <c r="B263">
        <f>B262+613</f>
        <v>101117</v>
      </c>
      <c r="C263">
        <f t="shared" si="70"/>
        <v>263</v>
      </c>
      <c r="D263">
        <f t="shared" ref="D263:D273" si="79">B263-$B$1</f>
        <v>101083</v>
      </c>
      <c r="E263">
        <f t="shared" ref="E263:E273" si="80">$H$3/(1+EXP(-$H$1*(C263-$H$2)))</f>
        <v>17090.242152419021</v>
      </c>
      <c r="F263">
        <f t="shared" ref="F263:F273" si="81">(D263-E263)^2</f>
        <v>7054783370.8423748</v>
      </c>
      <c r="I263">
        <f t="shared" ref="I263:I273" si="82">$L$3/(1+EXP(-$L$1*(C263-$L$2)))+$L$6/(1+EXP(-$L$4*(C263-$L$5)))</f>
        <v>16373.28269295248</v>
      </c>
      <c r="M263">
        <f t="shared" si="71"/>
        <v>93146.663989571447</v>
      </c>
      <c r="N263">
        <f t="shared" ref="N263:N273" si="83">($D263-M263)^2</f>
        <v>62985429.270424999</v>
      </c>
      <c r="Q263">
        <f t="shared" ref="Q263:Q273" si="84">T$3/(1+EXP(-T$1*($C263-T$2)))+T$6/(1+EXP(-T$4*($C263-T$5)))+T$9/(1+EXP(-T$7*($C263-T$8)))+T$12/(1+EXP(-T$10*($C263-T$11)))</f>
        <v>102144.75955136531</v>
      </c>
      <c r="R263">
        <f t="shared" ref="R263:R275" si="85">($D263-Q263)^2</f>
        <v>1127333.3449154575</v>
      </c>
    </row>
    <row r="264" spans="1:18" x14ac:dyDescent="0.4">
      <c r="A264" s="1">
        <f t="shared" si="78"/>
        <v>44137</v>
      </c>
      <c r="B264">
        <f>B263+478</f>
        <v>101595</v>
      </c>
      <c r="C264">
        <f t="shared" si="70"/>
        <v>264</v>
      </c>
      <c r="D264">
        <f t="shared" si="79"/>
        <v>101561</v>
      </c>
      <c r="E264">
        <f t="shared" si="80"/>
        <v>17090.242152550774</v>
      </c>
      <c r="F264">
        <f t="shared" si="81"/>
        <v>7135308931.3224039</v>
      </c>
      <c r="I264">
        <f t="shared" si="82"/>
        <v>16373.28269295533</v>
      </c>
      <c r="M264">
        <f t="shared" si="71"/>
        <v>93229.657423502751</v>
      </c>
      <c r="N264">
        <f t="shared" si="83"/>
        <v>69411269.126955822</v>
      </c>
      <c r="Q264">
        <f t="shared" si="84"/>
        <v>102961.37947361996</v>
      </c>
      <c r="R264">
        <f t="shared" si="85"/>
        <v>1961062.6701361258</v>
      </c>
    </row>
    <row r="265" spans="1:18" x14ac:dyDescent="0.4">
      <c r="A265" s="1">
        <f t="shared" si="78"/>
        <v>44138</v>
      </c>
      <c r="B265">
        <f>B264+865</f>
        <v>102460</v>
      </c>
      <c r="C265">
        <f t="shared" si="70"/>
        <v>265</v>
      </c>
      <c r="D265">
        <f t="shared" si="79"/>
        <v>102426</v>
      </c>
      <c r="E265">
        <f t="shared" si="80"/>
        <v>17090.242152668015</v>
      </c>
      <c r="F265">
        <f t="shared" si="81"/>
        <v>7282191567.3784828</v>
      </c>
      <c r="I265">
        <f t="shared" si="82"/>
        <v>16373.282692957815</v>
      </c>
      <c r="M265">
        <f t="shared" si="71"/>
        <v>93308.659606636153</v>
      </c>
      <c r="N265">
        <f t="shared" si="83"/>
        <v>83125895.848464042</v>
      </c>
      <c r="Q265">
        <f t="shared" si="84"/>
        <v>103793.96606692305</v>
      </c>
      <c r="R265">
        <f t="shared" si="85"/>
        <v>1871331.1602529204</v>
      </c>
    </row>
    <row r="266" spans="1:18" x14ac:dyDescent="0.4">
      <c r="A266" s="1">
        <f t="shared" si="78"/>
        <v>44139</v>
      </c>
      <c r="B266">
        <f>B265+624</f>
        <v>103084</v>
      </c>
      <c r="C266">
        <f t="shared" si="70"/>
        <v>266</v>
      </c>
      <c r="D266">
        <f t="shared" si="79"/>
        <v>103050</v>
      </c>
      <c r="E266">
        <f t="shared" si="80"/>
        <v>17090.242152772338</v>
      </c>
      <c r="F266">
        <f t="shared" si="81"/>
        <v>7389079969.1540184</v>
      </c>
      <c r="I266">
        <f t="shared" si="82"/>
        <v>16373.282692959985</v>
      </c>
      <c r="M266">
        <f t="shared" si="71"/>
        <v>93383.854891751515</v>
      </c>
      <c r="N266">
        <f t="shared" si="83"/>
        <v>93434361.253716126</v>
      </c>
      <c r="Q266">
        <f t="shared" si="84"/>
        <v>104642.77810706972</v>
      </c>
      <c r="R266">
        <f t="shared" si="85"/>
        <v>2536942.0983606125</v>
      </c>
    </row>
    <row r="267" spans="1:18" x14ac:dyDescent="0.4">
      <c r="A267" s="1">
        <f t="shared" si="78"/>
        <v>44140</v>
      </c>
      <c r="B267">
        <f>B266+1050</f>
        <v>104134</v>
      </c>
      <c r="C267">
        <f t="shared" si="70"/>
        <v>267</v>
      </c>
      <c r="D267">
        <f t="shared" si="79"/>
        <v>104100</v>
      </c>
      <c r="E267">
        <f t="shared" si="80"/>
        <v>17090.242152865168</v>
      </c>
      <c r="F267">
        <f t="shared" si="81"/>
        <v>7570697960.6170425</v>
      </c>
      <c r="I267">
        <f t="shared" si="82"/>
        <v>16373.282692961879</v>
      </c>
      <c r="M267">
        <f t="shared" si="71"/>
        <v>93455.419846307908</v>
      </c>
      <c r="N267">
        <f t="shared" si="83"/>
        <v>113307086.64837556</v>
      </c>
      <c r="Q267">
        <f t="shared" si="84"/>
        <v>105508.07402510016</v>
      </c>
      <c r="R267">
        <f t="shared" si="85"/>
        <v>1982672.4601617528</v>
      </c>
    </row>
    <row r="268" spans="1:18" x14ac:dyDescent="0.4">
      <c r="A268" s="1">
        <f t="shared" si="78"/>
        <v>44141</v>
      </c>
      <c r="B268">
        <f>B267+1141</f>
        <v>105275</v>
      </c>
      <c r="C268">
        <f t="shared" si="70"/>
        <v>268</v>
      </c>
      <c r="D268">
        <f t="shared" si="79"/>
        <v>105241</v>
      </c>
      <c r="E268">
        <f t="shared" si="80"/>
        <v>17090.242152947772</v>
      </c>
      <c r="F268">
        <f t="shared" si="81"/>
        <v>7770556109.0096397</v>
      </c>
      <c r="I268">
        <f t="shared" si="82"/>
        <v>16373.282692963534</v>
      </c>
      <c r="M268">
        <f t="shared" si="71"/>
        <v>93523.523509969717</v>
      </c>
      <c r="N268">
        <f t="shared" si="83"/>
        <v>137299255.2944124</v>
      </c>
      <c r="Q268">
        <f t="shared" si="84"/>
        <v>106390.11184556904</v>
      </c>
      <c r="R268">
        <f t="shared" si="85"/>
        <v>1320458.0336270963</v>
      </c>
    </row>
    <row r="269" spans="1:18" x14ac:dyDescent="0.4">
      <c r="A269" s="1">
        <f t="shared" si="78"/>
        <v>44142</v>
      </c>
      <c r="B269">
        <f>B268+1331</f>
        <v>106606</v>
      </c>
      <c r="C269">
        <f t="shared" si="70"/>
        <v>269</v>
      </c>
      <c r="D269">
        <f t="shared" si="79"/>
        <v>106572</v>
      </c>
      <c r="E269">
        <f t="shared" si="80"/>
        <v>17090.242153021274</v>
      </c>
      <c r="F269">
        <f t="shared" si="81"/>
        <v>8006984987.3853388</v>
      </c>
      <c r="I269">
        <f t="shared" si="82"/>
        <v>16373.282692964976</v>
      </c>
      <c r="M269">
        <f t="shared" si="71"/>
        <v>93588.327650969499</v>
      </c>
      <c r="N269">
        <f t="shared" si="83"/>
        <v>168575747.66697922</v>
      </c>
      <c r="Q269">
        <f t="shared" si="84"/>
        <v>107289.14910921658</v>
      </c>
      <c r="R269">
        <f t="shared" si="85"/>
        <v>514302.84485013643</v>
      </c>
    </row>
    <row r="270" spans="1:18" x14ac:dyDescent="0.4">
      <c r="A270" s="1">
        <f t="shared" si="78"/>
        <v>44143</v>
      </c>
      <c r="B270">
        <f>B269+953</f>
        <v>107559</v>
      </c>
      <c r="C270">
        <f t="shared" si="70"/>
        <v>270</v>
      </c>
      <c r="D270">
        <f t="shared" si="79"/>
        <v>107525</v>
      </c>
      <c r="E270">
        <f t="shared" si="80"/>
        <v>17090.242153086678</v>
      </c>
      <c r="F270">
        <f t="shared" si="81"/>
        <v>8178445426.8298521</v>
      </c>
      <c r="I270">
        <f t="shared" si="82"/>
        <v>16373.282692966235</v>
      </c>
      <c r="M270">
        <f t="shared" si="71"/>
        <v>93649.98702037966</v>
      </c>
      <c r="N270">
        <f t="shared" si="83"/>
        <v>192515985.1846329</v>
      </c>
      <c r="Q270">
        <f t="shared" si="84"/>
        <v>108205.44278062765</v>
      </c>
      <c r="R270">
        <f t="shared" si="85"/>
        <v>463002.37770828931</v>
      </c>
    </row>
    <row r="271" spans="1:18" x14ac:dyDescent="0.4">
      <c r="A271" s="1">
        <f t="shared" si="78"/>
        <v>44144</v>
      </c>
      <c r="B271">
        <f>B270+782</f>
        <v>108341</v>
      </c>
      <c r="C271">
        <f t="shared" si="70"/>
        <v>271</v>
      </c>
      <c r="D271">
        <f t="shared" si="79"/>
        <v>108307</v>
      </c>
      <c r="E271">
        <f t="shared" si="80"/>
        <v>17090.242153144878</v>
      </c>
      <c r="F271">
        <f t="shared" si="81"/>
        <v>8320496912.0918055</v>
      </c>
      <c r="I271">
        <f t="shared" si="82"/>
        <v>16373.282692967334</v>
      </c>
      <c r="M271">
        <f t="shared" si="71"/>
        <v>93708.649603486483</v>
      </c>
      <c r="N271">
        <f t="shared" si="83"/>
        <v>213111834.29938635</v>
      </c>
      <c r="Q271">
        <f t="shared" si="84"/>
        <v>109139.24914141139</v>
      </c>
      <c r="R271">
        <f t="shared" si="85"/>
        <v>692638.63337999606</v>
      </c>
    </row>
    <row r="272" spans="1:18" x14ac:dyDescent="0.4">
      <c r="A272" s="1">
        <f t="shared" si="78"/>
        <v>44145</v>
      </c>
      <c r="B272">
        <f>B271+1285</f>
        <v>109626</v>
      </c>
      <c r="C272">
        <f t="shared" si="70"/>
        <v>272</v>
      </c>
      <c r="D272">
        <f t="shared" si="79"/>
        <v>109592</v>
      </c>
      <c r="E272">
        <f t="shared" si="80"/>
        <v>17090.242153196661</v>
      </c>
      <c r="F272">
        <f t="shared" si="81"/>
        <v>8556575204.7486448</v>
      </c>
      <c r="I272">
        <f t="shared" si="82"/>
        <v>16373.282692968296</v>
      </c>
      <c r="M272">
        <f t="shared" si="71"/>
        <v>93764.45686757048</v>
      </c>
      <c r="N272">
        <f t="shared" si="83"/>
        <v>250511121.60891688</v>
      </c>
      <c r="Q272">
        <f t="shared" si="84"/>
        <v>110090.82366938412</v>
      </c>
      <c r="R272">
        <f t="shared" si="85"/>
        <v>248825.05313783512</v>
      </c>
    </row>
    <row r="273" spans="1:18" x14ac:dyDescent="0.4">
      <c r="A273" s="1">
        <f t="shared" si="78"/>
        <v>44146</v>
      </c>
      <c r="B273">
        <f>B272+1530</f>
        <v>111156</v>
      </c>
      <c r="C273">
        <f t="shared" si="70"/>
        <v>273</v>
      </c>
      <c r="D273">
        <f t="shared" si="79"/>
        <v>111122</v>
      </c>
      <c r="E273">
        <f t="shared" si="80"/>
        <v>17090.24215324274</v>
      </c>
      <c r="F273">
        <f t="shared" si="81"/>
        <v>8841971483.7511959</v>
      </c>
      <c r="I273">
        <f t="shared" si="82"/>
        <v>16373.282692969136</v>
      </c>
      <c r="M273">
        <f t="shared" si="71"/>
        <v>93817.544005499032</v>
      </c>
      <c r="N273">
        <f t="shared" si="83"/>
        <v>299444197.26562047</v>
      </c>
      <c r="Q273">
        <f t="shared" si="84"/>
        <v>111060.42090419575</v>
      </c>
      <c r="R273">
        <f t="shared" si="85"/>
        <v>3791.9850400688688</v>
      </c>
    </row>
    <row r="274" spans="1:18" x14ac:dyDescent="0.4">
      <c r="A274" s="1">
        <f t="shared" si="78"/>
        <v>44147</v>
      </c>
      <c r="B274">
        <f>B273+1635</f>
        <v>112791</v>
      </c>
      <c r="C274">
        <f t="shared" si="70"/>
        <v>274</v>
      </c>
      <c r="D274">
        <f t="shared" ref="D274" si="86">B274-$B$1</f>
        <v>112757</v>
      </c>
      <c r="E274">
        <f t="shared" ref="E274" si="87">$H$3/(1+EXP(-$H$1*(C274-$H$2)))</f>
        <v>17090.242153283747</v>
      </c>
      <c r="F274">
        <f t="shared" ref="F274" si="88">(D274-E274)^2</f>
        <v>9152128556.9022465</v>
      </c>
      <c r="I274">
        <f t="shared" ref="I274" si="89">$L$3/(1+EXP(-$L$1*(C274-$L$2)))+$L$6/(1+EXP(-$L$4*(C274-$L$5)))</f>
        <v>16373.282692969866</v>
      </c>
      <c r="M274">
        <f t="shared" si="71"/>
        <v>93868.040174628317</v>
      </c>
      <c r="N274">
        <f t="shared" ref="N274" si="90">($D274-M274)^2</f>
        <v>356792803.28450543</v>
      </c>
      <c r="Q274">
        <f t="shared" si="72"/>
        <v>112048.29429980164</v>
      </c>
      <c r="R274">
        <f t="shared" si="85"/>
        <v>502263.76949365204</v>
      </c>
    </row>
    <row r="275" spans="1:18" x14ac:dyDescent="0.4">
      <c r="A275" s="1">
        <f t="shared" si="78"/>
        <v>44148</v>
      </c>
      <c r="B275">
        <f>B274+1703</f>
        <v>114494</v>
      </c>
      <c r="C275">
        <f t="shared" si="70"/>
        <v>275</v>
      </c>
      <c r="D275">
        <f t="shared" ref="D275" si="91">B275-$B$1</f>
        <v>114460</v>
      </c>
      <c r="E275">
        <f t="shared" ref="E275" si="92">$H$3/(1+EXP(-$H$1*(C275-$H$2)))</f>
        <v>17090.242153320236</v>
      </c>
      <c r="F275">
        <f t="shared" ref="F275" si="93">(D275-E275)^2</f>
        <v>9480869743.1210575</v>
      </c>
      <c r="I275">
        <f t="shared" ref="I275" si="94">$L$3/(1+EXP(-$L$1*(C275-$L$2)))+$L$6/(1+EXP(-$L$4*(C275-$L$5)))</f>
        <v>16373.282692970504</v>
      </c>
      <c r="M275">
        <f t="shared" si="71"/>
        <v>93916.068730594008</v>
      </c>
      <c r="N275">
        <f t="shared" ref="N275" si="95">($D275-M275)^2</f>
        <v>422053112.00207728</v>
      </c>
      <c r="Q275">
        <f t="shared" si="72"/>
        <v>113054.69606414987</v>
      </c>
      <c r="R275">
        <f t="shared" si="85"/>
        <v>1974879.1521158563</v>
      </c>
    </row>
    <row r="276" spans="1:18" x14ac:dyDescent="0.4">
      <c r="A276" s="1">
        <f t="shared" si="78"/>
        <v>44149</v>
      </c>
      <c r="B276">
        <f>B275+1731</f>
        <v>116225</v>
      </c>
      <c r="C276">
        <f t="shared" si="70"/>
        <v>276</v>
      </c>
      <c r="D276">
        <f t="shared" ref="D276" si="96">B276-$B$1</f>
        <v>116191</v>
      </c>
      <c r="E276">
        <f t="shared" ref="E276" si="97">$H$3/(1+EXP(-$H$1*(C276-$H$2)))</f>
        <v>17090.242153352698</v>
      </c>
      <c r="F276">
        <f t="shared" ref="F276" si="98">(D276-E276)^2</f>
        <v>9820960205.7798271</v>
      </c>
      <c r="I276">
        <f t="shared" ref="I276" si="99">$L$3/(1+EXP(-$L$1*(C276-$L$2)))+$L$6/(1+EXP(-$L$4*(C276-$L$5)))</f>
        <v>16373.282692971061</v>
      </c>
      <c r="M276">
        <f t="shared" si="71"/>
        <v>93961.747455645076</v>
      </c>
      <c r="N276">
        <f t="shared" ref="N276" si="100">($D276-M276)^2</f>
        <v>494139668.68070984</v>
      </c>
      <c r="Q276">
        <f t="shared" ref="Q276" si="101">T$3/(1+EXP(-T$1*($C276-T$2)))+T$6/(1+EXP(-T$4*($C276-T$5)))+T$9/(1+EXP(-T$7*($C276-T$8)))+T$12/(1+EXP(-T$10*($C276-T$11)))</f>
        <v>114079.8769864254</v>
      </c>
      <c r="R276">
        <f t="shared" ref="R276" si="102">($D276-Q276)^2</f>
        <v>4456840.3784443047</v>
      </c>
    </row>
    <row r="277" spans="1:18" x14ac:dyDescent="0.4">
      <c r="A277" s="1">
        <f t="shared" si="78"/>
        <v>44150</v>
      </c>
      <c r="B277">
        <f>B276+1440</f>
        <v>117665</v>
      </c>
      <c r="C277">
        <f t="shared" si="70"/>
        <v>277</v>
      </c>
      <c r="D277">
        <f t="shared" ref="D277" si="103">B277-$B$1</f>
        <v>117631</v>
      </c>
      <c r="E277">
        <f t="shared" ref="E277" si="104">$H$3/(1+EXP(-$H$1*(C277-$H$2)))</f>
        <v>17090.24215338159</v>
      </c>
      <c r="F277">
        <f t="shared" ref="F277" si="105">(D277-E277)^2</f>
        <v>10108443988.37236</v>
      </c>
      <c r="I277">
        <f t="shared" ref="I277" si="106">$L$3/(1+EXP(-$L$1*(C277-$L$2)))+$L$6/(1+EXP(-$L$4*(C277-$L$5)))</f>
        <v>16373.282692971547</v>
      </c>
      <c r="M277">
        <f t="shared" si="71"/>
        <v>94005.188781242512</v>
      </c>
      <c r="N277">
        <f t="shared" ref="N277" si="107">($D277-M277)^2</f>
        <v>558178955.74436712</v>
      </c>
      <c r="Q277">
        <f t="shared" ref="Q277" si="108">T$3/(1+EXP(-T$1*($C277-T$2)))+T$6/(1+EXP(-T$4*($C277-T$5)))+T$9/(1+EXP(-T$7*($C277-T$8)))+T$12/(1+EXP(-T$10*($C277-T$11)))</f>
        <v>115124.08625216931</v>
      </c>
      <c r="R277">
        <f t="shared" ref="R277" si="109">($D277-Q277)^2</f>
        <v>6284616.53906254</v>
      </c>
    </row>
    <row r="278" spans="1:18" x14ac:dyDescent="0.4">
      <c r="A278" s="1">
        <f t="shared" si="78"/>
        <v>44151</v>
      </c>
      <c r="C278">
        <f t="shared" si="70"/>
        <v>278</v>
      </c>
      <c r="Q278">
        <f t="shared" si="72"/>
        <v>116187.57124657216</v>
      </c>
    </row>
    <row r="279" spans="1:18" x14ac:dyDescent="0.4">
      <c r="A279" s="1">
        <f t="shared" si="78"/>
        <v>44152</v>
      </c>
      <c r="C279">
        <f t="shared" si="70"/>
        <v>279</v>
      </c>
      <c r="Q279">
        <f t="shared" si="72"/>
        <v>117270.57734622509</v>
      </c>
    </row>
    <row r="280" spans="1:18" x14ac:dyDescent="0.4">
      <c r="A280" s="1">
        <f t="shared" si="78"/>
        <v>44153</v>
      </c>
      <c r="C280">
        <f t="shared" si="70"/>
        <v>280</v>
      </c>
      <c r="Q280">
        <f t="shared" si="72"/>
        <v>118373.34769960081</v>
      </c>
    </row>
    <row r="281" spans="1:18" x14ac:dyDescent="0.4">
      <c r="A281" s="1">
        <f t="shared" si="78"/>
        <v>44154</v>
      </c>
      <c r="C281">
        <f t="shared" si="70"/>
        <v>281</v>
      </c>
      <c r="Q281">
        <f t="shared" si="72"/>
        <v>119496.12299652847</v>
      </c>
    </row>
    <row r="282" spans="1:18" x14ac:dyDescent="0.4">
      <c r="A282" s="1">
        <f t="shared" si="78"/>
        <v>44155</v>
      </c>
      <c r="C282">
        <f t="shared" si="70"/>
        <v>282</v>
      </c>
      <c r="Q282">
        <f t="shared" si="72"/>
        <v>120639.14122692181</v>
      </c>
    </row>
    <row r="283" spans="1:18" x14ac:dyDescent="0.4">
      <c r="A283" s="1">
        <f t="shared" si="78"/>
        <v>44156</v>
      </c>
      <c r="C283">
        <f t="shared" si="70"/>
        <v>283</v>
      </c>
      <c r="Q283">
        <f t="shared" si="72"/>
        <v>121802.6374290185</v>
      </c>
    </row>
    <row r="284" spans="1:18" x14ac:dyDescent="0.4">
      <c r="A284" s="1">
        <f t="shared" si="78"/>
        <v>44157</v>
      </c>
      <c r="C284">
        <f t="shared" si="70"/>
        <v>284</v>
      </c>
      <c r="Q284">
        <f t="shared" si="72"/>
        <v>122986.84342738974</v>
      </c>
    </row>
    <row r="285" spans="1:18" x14ac:dyDescent="0.4">
      <c r="A285" s="1">
        <f t="shared" si="78"/>
        <v>44158</v>
      </c>
      <c r="C285">
        <f t="shared" si="70"/>
        <v>285</v>
      </c>
      <c r="Q285">
        <f t="shared" si="72"/>
        <v>124191.98756098407</v>
      </c>
    </row>
    <row r="286" spans="1:18" x14ac:dyDescent="0.4">
      <c r="A286" s="1">
        <f t="shared" si="78"/>
        <v>44159</v>
      </c>
      <c r="C286">
        <f t="shared" si="70"/>
        <v>286</v>
      </c>
      <c r="Q286">
        <f t="shared" si="72"/>
        <v>125418.29440147546</v>
      </c>
    </row>
    <row r="287" spans="1:18" x14ac:dyDescent="0.4">
      <c r="A287" s="1">
        <f t="shared" si="78"/>
        <v>44160</v>
      </c>
      <c r="C287">
        <f t="shared" si="70"/>
        <v>287</v>
      </c>
      <c r="Q287">
        <f t="shared" si="72"/>
        <v>126665.98446219636</v>
      </c>
    </row>
    <row r="288" spans="1:18" x14ac:dyDescent="0.4">
      <c r="A288" s="1">
        <f t="shared" ref="A288:A290" si="110">1+A287</f>
        <v>44161</v>
      </c>
      <c r="C288">
        <f t="shared" si="70"/>
        <v>288</v>
      </c>
      <c r="Q288">
        <f t="shared" si="72"/>
        <v>127935.27389794696</v>
      </c>
    </row>
    <row r="289" spans="1:17" x14ac:dyDescent="0.4">
      <c r="A289" s="1">
        <f t="shared" si="110"/>
        <v>44162</v>
      </c>
      <c r="C289">
        <f t="shared" si="70"/>
        <v>289</v>
      </c>
      <c r="Q289">
        <f t="shared" si="72"/>
        <v>129226.37419598771</v>
      </c>
    </row>
    <row r="290" spans="1:17" x14ac:dyDescent="0.4">
      <c r="A290" s="1">
        <f t="shared" si="110"/>
        <v>44163</v>
      </c>
      <c r="C290">
        <f t="shared" si="70"/>
        <v>290</v>
      </c>
      <c r="Q290">
        <f t="shared" si="72"/>
        <v>130539.49185853686</v>
      </c>
    </row>
    <row r="291" spans="1:17" x14ac:dyDescent="0.4">
      <c r="A291" s="1">
        <f>1+A290</f>
        <v>44164</v>
      </c>
      <c r="C291">
        <f>C290+1</f>
        <v>291</v>
      </c>
      <c r="Q291">
        <f t="shared" si="72"/>
        <v>131874.82807711489</v>
      </c>
    </row>
    <row r="292" spans="1:17" x14ac:dyDescent="0.4">
      <c r="A292" s="1">
        <f t="shared" ref="A292:A355" si="111">1+A291</f>
        <v>44165</v>
      </c>
      <c r="C292">
        <f t="shared" ref="C292:C355" si="112">C291+1</f>
        <v>292</v>
      </c>
      <c r="Q292">
        <f t="shared" si="72"/>
        <v>133232.57839909598</v>
      </c>
    </row>
    <row r="293" spans="1:17" x14ac:dyDescent="0.4">
      <c r="A293" s="1">
        <f t="shared" si="111"/>
        <v>44166</v>
      </c>
      <c r="C293">
        <f t="shared" si="112"/>
        <v>293</v>
      </c>
      <c r="Q293">
        <f t="shared" si="72"/>
        <v>134612.93238685111</v>
      </c>
    </row>
    <row r="294" spans="1:17" x14ac:dyDescent="0.4">
      <c r="A294" s="1">
        <f t="shared" si="111"/>
        <v>44167</v>
      </c>
      <c r="C294">
        <f t="shared" si="112"/>
        <v>294</v>
      </c>
      <c r="Q294">
        <f t="shared" si="72"/>
        <v>136016.07326988867</v>
      </c>
    </row>
    <row r="295" spans="1:17" x14ac:dyDescent="0.4">
      <c r="A295" s="1">
        <f t="shared" si="111"/>
        <v>44168</v>
      </c>
      <c r="C295">
        <f t="shared" si="112"/>
        <v>295</v>
      </c>
      <c r="Q295">
        <f t="shared" si="72"/>
        <v>137442.1775904258</v>
      </c>
    </row>
    <row r="296" spans="1:17" x14ac:dyDescent="0.4">
      <c r="A296" s="1">
        <f t="shared" si="111"/>
        <v>44169</v>
      </c>
      <c r="C296">
        <f t="shared" si="112"/>
        <v>296</v>
      </c>
      <c r="Q296">
        <f t="shared" si="72"/>
        <v>138891.4148428487</v>
      </c>
    </row>
    <row r="297" spans="1:17" x14ac:dyDescent="0.4">
      <c r="A297" s="1">
        <f t="shared" si="111"/>
        <v>44170</v>
      </c>
      <c r="C297">
        <f t="shared" si="112"/>
        <v>297</v>
      </c>
      <c r="Q297">
        <f t="shared" si="72"/>
        <v>140363.94710754941</v>
      </c>
    </row>
    <row r="298" spans="1:17" x14ac:dyDescent="0.4">
      <c r="A298" s="1">
        <f t="shared" si="111"/>
        <v>44171</v>
      </c>
      <c r="C298">
        <f t="shared" si="112"/>
        <v>298</v>
      </c>
      <c r="Q298">
        <f t="shared" si="72"/>
        <v>141859.92867965435</v>
      </c>
    </row>
    <row r="299" spans="1:17" x14ac:dyDescent="0.4">
      <c r="A299" s="1">
        <f t="shared" si="111"/>
        <v>44172</v>
      </c>
      <c r="C299">
        <f t="shared" si="112"/>
        <v>299</v>
      </c>
      <c r="Q299">
        <f t="shared" si="72"/>
        <v>143379.50569319091</v>
      </c>
    </row>
    <row r="300" spans="1:17" x14ac:dyDescent="0.4">
      <c r="A300" s="1">
        <f t="shared" si="111"/>
        <v>44173</v>
      </c>
      <c r="C300">
        <f t="shared" si="112"/>
        <v>300</v>
      </c>
      <c r="Q300">
        <f t="shared" si="72"/>
        <v>144922.81574126877</v>
      </c>
    </row>
    <row r="301" spans="1:17" x14ac:dyDescent="0.4">
      <c r="A301" s="1">
        <f t="shared" si="111"/>
        <v>44174</v>
      </c>
      <c r="C301">
        <f t="shared" si="112"/>
        <v>301</v>
      </c>
      <c r="Q301">
        <f t="shared" si="72"/>
        <v>146489.98749288387</v>
      </c>
    </row>
    <row r="302" spans="1:17" x14ac:dyDescent="0.4">
      <c r="A302" s="1">
        <f t="shared" si="111"/>
        <v>44175</v>
      </c>
      <c r="C302">
        <f t="shared" si="112"/>
        <v>302</v>
      </c>
      <c r="Q302">
        <f t="shared" si="72"/>
        <v>148081.140306986</v>
      </c>
    </row>
    <row r="303" spans="1:17" x14ac:dyDescent="0.4">
      <c r="A303" s="1">
        <f t="shared" si="111"/>
        <v>44176</v>
      </c>
      <c r="C303">
        <f t="shared" si="112"/>
        <v>303</v>
      </c>
      <c r="Q303">
        <f t="shared" si="72"/>
        <v>149696.3838444819</v>
      </c>
    </row>
    <row r="304" spans="1:17" x14ac:dyDescent="0.4">
      <c r="A304" s="1">
        <f t="shared" si="111"/>
        <v>44177</v>
      </c>
      <c r="C304">
        <f t="shared" si="112"/>
        <v>304</v>
      </c>
      <c r="Q304">
        <f t="shared" si="72"/>
        <v>151335.81767887992</v>
      </c>
    </row>
    <row r="305" spans="1:17" x14ac:dyDescent="0.4">
      <c r="A305" s="1">
        <f t="shared" si="111"/>
        <v>44178</v>
      </c>
      <c r="C305">
        <f t="shared" si="112"/>
        <v>305</v>
      </c>
      <c r="Q305">
        <f t="shared" si="72"/>
        <v>152999.53090631362</v>
      </c>
    </row>
    <row r="306" spans="1:17" x14ac:dyDescent="0.4">
      <c r="A306" s="1">
        <f t="shared" si="111"/>
        <v>44179</v>
      </c>
      <c r="C306">
        <f t="shared" si="112"/>
        <v>306</v>
      </c>
      <c r="Q306">
        <f t="shared" si="72"/>
        <v>154687.60175571468</v>
      </c>
    </row>
    <row r="307" spans="1:17" x14ac:dyDescent="0.4">
      <c r="A307" s="1">
        <f t="shared" si="111"/>
        <v>44180</v>
      </c>
      <c r="C307">
        <f t="shared" si="112"/>
        <v>307</v>
      </c>
      <c r="Q307">
        <f t="shared" si="72"/>
        <v>156400.09719993742</v>
      </c>
    </row>
    <row r="308" spans="1:17" x14ac:dyDescent="0.4">
      <c r="A308" s="1">
        <f t="shared" si="111"/>
        <v>44181</v>
      </c>
      <c r="C308">
        <f t="shared" si="112"/>
        <v>308</v>
      </c>
      <c r="Q308">
        <f t="shared" si="72"/>
        <v>158137.07256866863</v>
      </c>
    </row>
    <row r="309" spans="1:17" x14ac:dyDescent="0.4">
      <c r="A309" s="1">
        <f t="shared" si="111"/>
        <v>44182</v>
      </c>
      <c r="C309">
        <f t="shared" si="112"/>
        <v>309</v>
      </c>
      <c r="Q309">
        <f t="shared" si="72"/>
        <v>159898.57116398719</v>
      </c>
    </row>
    <row r="310" spans="1:17" x14ac:dyDescent="0.4">
      <c r="A310" s="1">
        <f t="shared" si="111"/>
        <v>44183</v>
      </c>
      <c r="C310">
        <f t="shared" si="112"/>
        <v>310</v>
      </c>
      <c r="Q310">
        <f t="shared" si="72"/>
        <v>161684.62387946702</v>
      </c>
    </row>
    <row r="311" spans="1:17" x14ac:dyDescent="0.4">
      <c r="A311" s="1">
        <f t="shared" si="111"/>
        <v>44184</v>
      </c>
      <c r="C311">
        <f t="shared" si="112"/>
        <v>311</v>
      </c>
      <c r="Q311">
        <f t="shared" si="72"/>
        <v>163495.24882374666</v>
      </c>
    </row>
    <row r="312" spans="1:17" x14ac:dyDescent="0.4">
      <c r="A312" s="1">
        <f t="shared" si="111"/>
        <v>44185</v>
      </c>
      <c r="C312">
        <f t="shared" si="112"/>
        <v>312</v>
      </c>
      <c r="Q312">
        <f t="shared" si="72"/>
        <v>165330.45094951411</v>
      </c>
    </row>
    <row r="313" spans="1:17" x14ac:dyDescent="0.4">
      <c r="A313" s="1">
        <f t="shared" si="111"/>
        <v>44186</v>
      </c>
      <c r="C313">
        <f t="shared" si="112"/>
        <v>313</v>
      </c>
      <c r="Q313">
        <f t="shared" si="72"/>
        <v>167190.22168888245</v>
      </c>
    </row>
    <row r="314" spans="1:17" x14ac:dyDescent="0.4">
      <c r="A314" s="1">
        <f t="shared" si="111"/>
        <v>44187</v>
      </c>
      <c r="C314">
        <f t="shared" si="112"/>
        <v>314</v>
      </c>
      <c r="Q314">
        <f t="shared" si="72"/>
        <v>169074.53859615425</v>
      </c>
    </row>
    <row r="315" spans="1:17" x14ac:dyDescent="0.4">
      <c r="A315" s="1">
        <f t="shared" si="111"/>
        <v>44188</v>
      </c>
      <c r="C315">
        <f t="shared" si="112"/>
        <v>315</v>
      </c>
      <c r="Q315">
        <f t="shared" si="72"/>
        <v>170983.3649989944</v>
      </c>
    </row>
    <row r="316" spans="1:17" x14ac:dyDescent="0.4">
      <c r="A316" s="1">
        <f t="shared" si="111"/>
        <v>44189</v>
      </c>
      <c r="C316">
        <f t="shared" si="112"/>
        <v>316</v>
      </c>
      <c r="Q316">
        <f t="shared" si="72"/>
        <v>172916.64965905095</v>
      </c>
    </row>
    <row r="317" spans="1:17" x14ac:dyDescent="0.4">
      <c r="A317" s="1">
        <f t="shared" si="111"/>
        <v>44190</v>
      </c>
      <c r="C317">
        <f t="shared" si="112"/>
        <v>317</v>
      </c>
      <c r="Q317">
        <f t="shared" si="72"/>
        <v>174874.32644307811</v>
      </c>
    </row>
    <row r="318" spans="1:17" x14ac:dyDescent="0.4">
      <c r="A318" s="1">
        <f t="shared" si="111"/>
        <v>44191</v>
      </c>
      <c r="C318">
        <f t="shared" si="112"/>
        <v>318</v>
      </c>
      <c r="Q318">
        <f t="shared" si="72"/>
        <v>176856.31400563146</v>
      </c>
    </row>
    <row r="319" spans="1:17" x14ac:dyDescent="0.4">
      <c r="A319" s="1">
        <f t="shared" si="111"/>
        <v>44192</v>
      </c>
      <c r="C319">
        <f t="shared" si="112"/>
        <v>319</v>
      </c>
      <c r="Q319">
        <f t="shared" si="72"/>
        <v>178862.5154844143</v>
      </c>
    </row>
    <row r="320" spans="1:17" x14ac:dyDescent="0.4">
      <c r="A320" s="1">
        <f t="shared" si="111"/>
        <v>44193</v>
      </c>
      <c r="C320">
        <f t="shared" si="112"/>
        <v>320</v>
      </c>
      <c r="Q320">
        <f t="shared" si="72"/>
        <v>180892.81820936335</v>
      </c>
    </row>
    <row r="321" spans="1:17" x14ac:dyDescent="0.4">
      <c r="A321" s="1">
        <f t="shared" si="111"/>
        <v>44194</v>
      </c>
      <c r="C321">
        <f t="shared" si="112"/>
        <v>321</v>
      </c>
      <c r="Q321">
        <f t="shared" si="72"/>
        <v>182947.09342656369</v>
      </c>
    </row>
    <row r="322" spans="1:17" x14ac:dyDescent="0.4">
      <c r="A322" s="1">
        <f t="shared" si="111"/>
        <v>44195</v>
      </c>
      <c r="C322">
        <f t="shared" si="112"/>
        <v>322</v>
      </c>
      <c r="Q322">
        <f t="shared" ref="Q322:Q363" si="113">T$3/(1+EXP(-T$1*($C322-T$2)))+T$6/(1+EXP(-T$4*($C322-T$5)))+T$9/(1+EXP(-T$7*($C322-T$8)))+T$12/(1+EXP(-T$10*($C322-T$11)))</f>
        <v>185025.19603808608</v>
      </c>
    </row>
    <row r="323" spans="1:17" x14ac:dyDescent="0.4">
      <c r="A323" s="1">
        <f t="shared" si="111"/>
        <v>44196</v>
      </c>
      <c r="C323">
        <f t="shared" si="112"/>
        <v>323</v>
      </c>
      <c r="Q323">
        <f t="shared" si="113"/>
        <v>187126.96435883408</v>
      </c>
    </row>
    <row r="324" spans="1:17" x14ac:dyDescent="0.4">
      <c r="A324" s="1">
        <f t="shared" si="111"/>
        <v>44197</v>
      </c>
      <c r="C324">
        <f t="shared" si="112"/>
        <v>324</v>
      </c>
      <c r="Q324">
        <f t="shared" si="113"/>
        <v>189252.21989148227</v>
      </c>
    </row>
    <row r="325" spans="1:17" x14ac:dyDescent="0.4">
      <c r="A325" s="1">
        <f t="shared" si="111"/>
        <v>44198</v>
      </c>
      <c r="C325">
        <f t="shared" si="112"/>
        <v>325</v>
      </c>
      <c r="Q325">
        <f t="shared" si="113"/>
        <v>191400.76712057469</v>
      </c>
    </row>
    <row r="326" spans="1:17" x14ac:dyDescent="0.4">
      <c r="A326" s="1">
        <f t="shared" si="111"/>
        <v>44199</v>
      </c>
      <c r="C326">
        <f t="shared" si="112"/>
        <v>326</v>
      </c>
      <c r="Q326">
        <f t="shared" si="113"/>
        <v>193572.39332683716</v>
      </c>
    </row>
    <row r="327" spans="1:17" x14ac:dyDescent="0.4">
      <c r="A327" s="1">
        <f t="shared" si="111"/>
        <v>44200</v>
      </c>
      <c r="C327">
        <f t="shared" si="112"/>
        <v>327</v>
      </c>
      <c r="Q327">
        <f t="shared" si="113"/>
        <v>195766.86842273688</v>
      </c>
    </row>
    <row r="328" spans="1:17" x14ac:dyDescent="0.4">
      <c r="A328" s="1">
        <f t="shared" si="111"/>
        <v>44201</v>
      </c>
      <c r="C328">
        <f t="shared" si="112"/>
        <v>328</v>
      </c>
      <c r="Q328">
        <f t="shared" si="113"/>
        <v>197983.94481029705</v>
      </c>
    </row>
    <row r="329" spans="1:17" x14ac:dyDescent="0.4">
      <c r="A329" s="1">
        <f t="shared" si="111"/>
        <v>44202</v>
      </c>
      <c r="C329">
        <f t="shared" si="112"/>
        <v>329</v>
      </c>
      <c r="Q329">
        <f t="shared" si="113"/>
        <v>200223.35726214555</v>
      </c>
    </row>
    <row r="330" spans="1:17" x14ac:dyDescent="0.4">
      <c r="A330" s="1">
        <f t="shared" si="111"/>
        <v>44203</v>
      </c>
      <c r="C330">
        <f t="shared" si="112"/>
        <v>330</v>
      </c>
      <c r="Q330">
        <f t="shared" si="113"/>
        <v>202484.82282674257</v>
      </c>
    </row>
    <row r="331" spans="1:17" x14ac:dyDescent="0.4">
      <c r="A331" s="1">
        <f t="shared" si="111"/>
        <v>44204</v>
      </c>
      <c r="C331">
        <f t="shared" si="112"/>
        <v>331</v>
      </c>
      <c r="Q331">
        <f t="shared" si="113"/>
        <v>204768.04075869184</v>
      </c>
    </row>
    <row r="332" spans="1:17" x14ac:dyDescent="0.4">
      <c r="A332" s="1">
        <f t="shared" si="111"/>
        <v>44205</v>
      </c>
      <c r="C332">
        <f t="shared" si="112"/>
        <v>332</v>
      </c>
      <c r="Q332">
        <f t="shared" si="113"/>
        <v>207072.69247499766</v>
      </c>
    </row>
    <row r="333" spans="1:17" x14ac:dyDescent="0.4">
      <c r="A333" s="1">
        <f t="shared" si="111"/>
        <v>44206</v>
      </c>
      <c r="C333">
        <f t="shared" si="112"/>
        <v>333</v>
      </c>
      <c r="Q333">
        <f t="shared" si="113"/>
        <v>209398.44153808075</v>
      </c>
    </row>
    <row r="334" spans="1:17" x14ac:dyDescent="0.4">
      <c r="A334" s="1">
        <f t="shared" si="111"/>
        <v>44207</v>
      </c>
      <c r="C334">
        <f t="shared" si="112"/>
        <v>334</v>
      </c>
      <c r="Q334">
        <f t="shared" si="113"/>
        <v>211744.93366631214</v>
      </c>
    </row>
    <row r="335" spans="1:17" x14ac:dyDescent="0.4">
      <c r="A335" s="1">
        <f t="shared" si="111"/>
        <v>44208</v>
      </c>
      <c r="C335">
        <f t="shared" si="112"/>
        <v>335</v>
      </c>
      <c r="Q335">
        <f t="shared" si="113"/>
        <v>214111.79677276738</v>
      </c>
    </row>
    <row r="336" spans="1:17" x14ac:dyDescent="0.4">
      <c r="A336" s="1">
        <f t="shared" si="111"/>
        <v>44209</v>
      </c>
      <c r="C336">
        <f t="shared" si="112"/>
        <v>336</v>
      </c>
      <c r="Q336">
        <f t="shared" si="113"/>
        <v>216498.6410328394</v>
      </c>
    </row>
    <row r="337" spans="1:17" x14ac:dyDescent="0.4">
      <c r="A337" s="1">
        <f t="shared" si="111"/>
        <v>44210</v>
      </c>
      <c r="C337">
        <f t="shared" si="112"/>
        <v>337</v>
      </c>
      <c r="Q337">
        <f t="shared" si="113"/>
        <v>218905.05898128217</v>
      </c>
    </row>
    <row r="338" spans="1:17" x14ac:dyDescent="0.4">
      <c r="A338" s="1">
        <f t="shared" si="111"/>
        <v>44211</v>
      </c>
      <c r="C338">
        <f t="shared" si="112"/>
        <v>338</v>
      </c>
      <c r="Q338">
        <f t="shared" si="113"/>
        <v>221330.62563918598</v>
      </c>
    </row>
    <row r="339" spans="1:17" x14ac:dyDescent="0.4">
      <c r="A339" s="1">
        <f t="shared" si="111"/>
        <v>44212</v>
      </c>
      <c r="C339">
        <f t="shared" si="112"/>
        <v>339</v>
      </c>
      <c r="Q339">
        <f t="shared" si="113"/>
        <v>223774.89867130804</v>
      </c>
    </row>
    <row r="340" spans="1:17" x14ac:dyDescent="0.4">
      <c r="A340" s="1">
        <f t="shared" si="111"/>
        <v>44213</v>
      </c>
      <c r="C340">
        <f t="shared" si="112"/>
        <v>340</v>
      </c>
      <c r="Q340">
        <f t="shared" si="113"/>
        <v>226237.41857410554</v>
      </c>
    </row>
    <row r="341" spans="1:17" x14ac:dyDescent="0.4">
      <c r="A341" s="1">
        <f t="shared" si="111"/>
        <v>44214</v>
      </c>
      <c r="C341">
        <f t="shared" si="112"/>
        <v>341</v>
      </c>
      <c r="Q341">
        <f t="shared" si="113"/>
        <v>228717.70889473212</v>
      </c>
    </row>
    <row r="342" spans="1:17" x14ac:dyDescent="0.4">
      <c r="A342" s="1">
        <f t="shared" si="111"/>
        <v>44215</v>
      </c>
      <c r="C342">
        <f t="shared" si="112"/>
        <v>342</v>
      </c>
      <c r="Q342">
        <f t="shared" si="113"/>
        <v>231215.27648117387</v>
      </c>
    </row>
    <row r="343" spans="1:17" x14ac:dyDescent="0.4">
      <c r="A343" s="1">
        <f t="shared" si="111"/>
        <v>44216</v>
      </c>
      <c r="C343">
        <f t="shared" si="112"/>
        <v>343</v>
      </c>
      <c r="Q343">
        <f t="shared" si="113"/>
        <v>233729.61176361173</v>
      </c>
    </row>
    <row r="344" spans="1:17" x14ac:dyDescent="0.4">
      <c r="A344" s="1">
        <f t="shared" si="111"/>
        <v>44217</v>
      </c>
      <c r="C344">
        <f t="shared" si="112"/>
        <v>344</v>
      </c>
      <c r="Q344">
        <f t="shared" si="113"/>
        <v>236260.18906700367</v>
      </c>
    </row>
    <row r="345" spans="1:17" x14ac:dyDescent="0.4">
      <c r="A345" s="1">
        <f t="shared" si="111"/>
        <v>44218</v>
      </c>
      <c r="C345">
        <f t="shared" si="112"/>
        <v>345</v>
      </c>
      <c r="Q345">
        <f t="shared" si="113"/>
        <v>238806.46695478627</v>
      </c>
    </row>
    <row r="346" spans="1:17" x14ac:dyDescent="0.4">
      <c r="A346" s="1">
        <f t="shared" si="111"/>
        <v>44219</v>
      </c>
      <c r="C346">
        <f t="shared" si="112"/>
        <v>346</v>
      </c>
      <c r="Q346">
        <f t="shared" si="113"/>
        <v>241367.88860349858</v>
      </c>
    </row>
    <row r="347" spans="1:17" x14ac:dyDescent="0.4">
      <c r="A347" s="1">
        <f t="shared" si="111"/>
        <v>44220</v>
      </c>
      <c r="C347">
        <f t="shared" si="112"/>
        <v>347</v>
      </c>
      <c r="Q347">
        <f t="shared" si="113"/>
        <v>243943.88220803248</v>
      </c>
    </row>
    <row r="348" spans="1:17" x14ac:dyDescent="0.4">
      <c r="A348" s="1">
        <f t="shared" si="111"/>
        <v>44221</v>
      </c>
      <c r="C348">
        <f t="shared" si="112"/>
        <v>348</v>
      </c>
      <c r="Q348">
        <f t="shared" si="113"/>
        <v>246533.86141711572</v>
      </c>
    </row>
    <row r="349" spans="1:17" x14ac:dyDescent="0.4">
      <c r="A349" s="1">
        <f t="shared" si="111"/>
        <v>44222</v>
      </c>
      <c r="C349">
        <f t="shared" si="112"/>
        <v>349</v>
      </c>
      <c r="Q349">
        <f t="shared" si="113"/>
        <v>249137.22579853222</v>
      </c>
    </row>
    <row r="350" spans="1:17" x14ac:dyDescent="0.4">
      <c r="A350" s="1">
        <f t="shared" si="111"/>
        <v>44223</v>
      </c>
      <c r="C350">
        <f t="shared" si="112"/>
        <v>350</v>
      </c>
      <c r="Q350">
        <f t="shared" si="113"/>
        <v>251753.36133348566</v>
      </c>
    </row>
    <row r="351" spans="1:17" x14ac:dyDescent="0.4">
      <c r="A351" s="1">
        <f t="shared" si="111"/>
        <v>44224</v>
      </c>
      <c r="C351">
        <f t="shared" si="112"/>
        <v>351</v>
      </c>
      <c r="Q351">
        <f t="shared" si="113"/>
        <v>254381.64093941211</v>
      </c>
    </row>
    <row r="352" spans="1:17" x14ac:dyDescent="0.4">
      <c r="A352" s="1">
        <f t="shared" si="111"/>
        <v>44225</v>
      </c>
      <c r="C352">
        <f t="shared" si="112"/>
        <v>352</v>
      </c>
      <c r="Q352">
        <f t="shared" si="113"/>
        <v>257021.4250204477</v>
      </c>
    </row>
    <row r="353" spans="1:17" x14ac:dyDescent="0.4">
      <c r="A353" s="1">
        <f t="shared" si="111"/>
        <v>44226</v>
      </c>
      <c r="C353">
        <f t="shared" si="112"/>
        <v>353</v>
      </c>
      <c r="Q353">
        <f t="shared" si="113"/>
        <v>259672.0620446612</v>
      </c>
    </row>
    <row r="354" spans="1:17" x14ac:dyDescent="0.4">
      <c r="A354" s="1">
        <f t="shared" si="111"/>
        <v>44227</v>
      </c>
      <c r="C354">
        <f t="shared" si="112"/>
        <v>354</v>
      </c>
      <c r="Q354">
        <f t="shared" si="113"/>
        <v>262332.88914706447</v>
      </c>
    </row>
    <row r="355" spans="1:17" x14ac:dyDescent="0.4">
      <c r="A355" s="1">
        <f t="shared" si="111"/>
        <v>44228</v>
      </c>
      <c r="C355">
        <f t="shared" si="112"/>
        <v>355</v>
      </c>
      <c r="Q355">
        <f t="shared" si="113"/>
        <v>265003.23275732057</v>
      </c>
    </row>
    <row r="356" spans="1:17" x14ac:dyDescent="0.4">
      <c r="A356" s="1">
        <f t="shared" ref="A356:A375" si="114">1+A355</f>
        <v>44229</v>
      </c>
      <c r="C356">
        <f t="shared" ref="C356:C375" si="115">C355+1</f>
        <v>356</v>
      </c>
      <c r="Q356">
        <f t="shared" si="113"/>
        <v>267682.40925097844</v>
      </c>
    </row>
    <row r="357" spans="1:17" x14ac:dyDescent="0.4">
      <c r="A357" s="1">
        <f t="shared" si="114"/>
        <v>44230</v>
      </c>
      <c r="C357">
        <f t="shared" si="115"/>
        <v>357</v>
      </c>
      <c r="Q357">
        <f t="shared" si="113"/>
        <v>270369.72562297672</v>
      </c>
    </row>
    <row r="358" spans="1:17" x14ac:dyDescent="0.4">
      <c r="A358" s="1">
        <f t="shared" si="114"/>
        <v>44231</v>
      </c>
      <c r="C358">
        <f t="shared" si="115"/>
        <v>358</v>
      </c>
      <c r="Q358">
        <f t="shared" si="113"/>
        <v>273064.48018207424</v>
      </c>
    </row>
    <row r="359" spans="1:17" x14ac:dyDescent="0.4">
      <c r="A359" s="1">
        <f t="shared" si="114"/>
        <v>44232</v>
      </c>
      <c r="C359">
        <f t="shared" si="115"/>
        <v>359</v>
      </c>
      <c r="Q359">
        <f t="shared" si="113"/>
        <v>275765.96326478693</v>
      </c>
    </row>
    <row r="360" spans="1:17" x14ac:dyDescent="0.4">
      <c r="A360" s="1">
        <f t="shared" si="114"/>
        <v>44233</v>
      </c>
      <c r="C360">
        <f t="shared" si="115"/>
        <v>360</v>
      </c>
      <c r="Q360">
        <f t="shared" si="113"/>
        <v>278473.45796733571</v>
      </c>
    </row>
    <row r="361" spans="1:17" x14ac:dyDescent="0.4">
      <c r="A361" s="1">
        <f t="shared" si="114"/>
        <v>44234</v>
      </c>
      <c r="C361">
        <f t="shared" si="115"/>
        <v>361</v>
      </c>
      <c r="Q361">
        <f t="shared" si="113"/>
        <v>281186.24089404067</v>
      </c>
    </row>
    <row r="362" spans="1:17" x14ac:dyDescent="0.4">
      <c r="A362" s="1">
        <f t="shared" si="114"/>
        <v>44235</v>
      </c>
      <c r="C362">
        <f t="shared" si="115"/>
        <v>362</v>
      </c>
      <c r="Q362">
        <f t="shared" si="113"/>
        <v>283903.58292053355</v>
      </c>
    </row>
    <row r="363" spans="1:17" x14ac:dyDescent="0.4">
      <c r="A363" s="1">
        <f t="shared" si="114"/>
        <v>44236</v>
      </c>
      <c r="C363">
        <f t="shared" si="115"/>
        <v>363</v>
      </c>
      <c r="Q363">
        <f t="shared" si="113"/>
        <v>286624.74997010204</v>
      </c>
    </row>
    <row r="364" spans="1:17" x14ac:dyDescent="0.4">
      <c r="A364" s="1">
        <f t="shared" si="114"/>
        <v>44237</v>
      </c>
      <c r="C364">
        <f t="shared" si="115"/>
        <v>364</v>
      </c>
      <c r="Q364">
        <f t="shared" ref="Q364:Q375" si="116">T$3/(1+EXP(-T$1*($C364-T$2)))+T$6/(1+EXP(-T$4*($C364-T$5)))+T$9/(1+EXP(-T$7*($C364-T$8)))+T$12/(1+EXP(-T$10*($C364-T$11)))</f>
        <v>289349.00380142918</v>
      </c>
    </row>
    <row r="365" spans="1:17" x14ac:dyDescent="0.4">
      <c r="A365" s="1">
        <f t="shared" si="114"/>
        <v>44238</v>
      </c>
      <c r="C365">
        <f t="shared" si="115"/>
        <v>365</v>
      </c>
      <c r="Q365">
        <f t="shared" si="116"/>
        <v>292075.6028059448</v>
      </c>
    </row>
    <row r="366" spans="1:17" x14ac:dyDescent="0.4">
      <c r="A366" s="1">
        <f t="shared" si="114"/>
        <v>44239</v>
      </c>
      <c r="C366">
        <f t="shared" si="115"/>
        <v>366</v>
      </c>
      <c r="Q366">
        <f t="shared" si="116"/>
        <v>294803.80281296856</v>
      </c>
    </row>
    <row r="367" spans="1:17" x14ac:dyDescent="0.4">
      <c r="A367" s="1">
        <f t="shared" si="114"/>
        <v>44240</v>
      </c>
      <c r="C367">
        <f t="shared" si="115"/>
        <v>367</v>
      </c>
      <c r="Q367">
        <f t="shared" si="116"/>
        <v>297532.85790079419</v>
      </c>
    </row>
    <row r="368" spans="1:17" x14ac:dyDescent="0.4">
      <c r="A368" s="1">
        <f t="shared" si="114"/>
        <v>44241</v>
      </c>
      <c r="C368">
        <f t="shared" si="115"/>
        <v>368</v>
      </c>
      <c r="Q368">
        <f t="shared" si="116"/>
        <v>300262.0212118394</v>
      </c>
    </row>
    <row r="369" spans="1:18" x14ac:dyDescent="0.4">
      <c r="A369" s="1">
        <f t="shared" si="114"/>
        <v>44242</v>
      </c>
      <c r="C369">
        <f t="shared" si="115"/>
        <v>369</v>
      </c>
      <c r="Q369">
        <f t="shared" si="116"/>
        <v>302990.54576996993</v>
      </c>
    </row>
    <row r="370" spans="1:18" x14ac:dyDescent="0.4">
      <c r="A370" s="1">
        <f t="shared" si="114"/>
        <v>44243</v>
      </c>
      <c r="C370">
        <f t="shared" si="115"/>
        <v>370</v>
      </c>
      <c r="Q370">
        <f t="shared" si="116"/>
        <v>305717.68529809912</v>
      </c>
    </row>
    <row r="371" spans="1:18" x14ac:dyDescent="0.4">
      <c r="A371" s="1">
        <f t="shared" si="114"/>
        <v>44244</v>
      </c>
      <c r="C371">
        <f t="shared" si="115"/>
        <v>371</v>
      </c>
      <c r="Q371">
        <f t="shared" si="116"/>
        <v>308442.69503416098</v>
      </c>
    </row>
    <row r="372" spans="1:18" x14ac:dyDescent="0.4">
      <c r="A372" s="1">
        <f t="shared" si="114"/>
        <v>44245</v>
      </c>
      <c r="C372">
        <f t="shared" si="115"/>
        <v>372</v>
      </c>
      <c r="Q372">
        <f t="shared" si="116"/>
        <v>311164.83254356316</v>
      </c>
    </row>
    <row r="373" spans="1:18" x14ac:dyDescent="0.4">
      <c r="A373" s="1">
        <f t="shared" si="114"/>
        <v>44246</v>
      </c>
      <c r="C373">
        <f t="shared" si="115"/>
        <v>373</v>
      </c>
      <c r="Q373">
        <f t="shared" si="116"/>
        <v>313883.35852623882</v>
      </c>
    </row>
    <row r="374" spans="1:18" x14ac:dyDescent="0.4">
      <c r="A374" s="1">
        <f t="shared" si="114"/>
        <v>44247</v>
      </c>
      <c r="C374">
        <f t="shared" si="115"/>
        <v>374</v>
      </c>
      <c r="Q374">
        <f t="shared" si="116"/>
        <v>316597.53761643905</v>
      </c>
    </row>
    <row r="375" spans="1:18" x14ac:dyDescent="0.4">
      <c r="A375" s="1">
        <f t="shared" si="114"/>
        <v>44248</v>
      </c>
      <c r="C375">
        <f t="shared" si="115"/>
        <v>375</v>
      </c>
      <c r="Q375">
        <f t="shared" si="116"/>
        <v>319306.63917343511</v>
      </c>
    </row>
    <row r="376" spans="1:18" x14ac:dyDescent="0.4">
      <c r="F376" s="3">
        <f>SUM(F1:F185)</f>
        <v>16577153254.277901</v>
      </c>
      <c r="J376" s="3">
        <f>SUM(J1:J185)</f>
        <v>1186870.3775877911</v>
      </c>
      <c r="N376" s="3">
        <f>SUM(N1:N262)</f>
        <v>1076357210.8878279</v>
      </c>
      <c r="R376" s="3">
        <f>SUM(R1:R375)</f>
        <v>70728407.553395972</v>
      </c>
    </row>
  </sheetData>
  <phoneticPr fontId="1"/>
  <hyperlinks>
    <hyperlink ref="U14" r:id="rId1" xr:uid="{F458A50B-0278-45B4-A449-B5BC767BB9D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 Ito</dc:creator>
  <cp:lastModifiedBy>Tomohiro Ito</cp:lastModifiedBy>
  <dcterms:created xsi:type="dcterms:W3CDTF">2020-02-28T09:55:29Z</dcterms:created>
  <dcterms:modified xsi:type="dcterms:W3CDTF">2020-11-16T09:41:45Z</dcterms:modified>
</cp:coreProperties>
</file>